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809498\AppData\Local\rubicon\Acta Nova Client\Data\776819793\"/>
    </mc:Choice>
  </mc:AlternateContent>
  <bookViews>
    <workbookView xWindow="8250" yWindow="465" windowWidth="33705" windowHeight="24465"/>
  </bookViews>
  <sheets>
    <sheet name="Tabelle 3" sheetId="1" r:id="rId1"/>
  </sheets>
  <calcPr calcId="162913"/>
</workbook>
</file>

<file path=xl/calcChain.xml><?xml version="1.0" encoding="utf-8"?>
<calcChain xmlns="http://schemas.openxmlformats.org/spreadsheetml/2006/main">
  <c r="G61" i="1" l="1"/>
  <c r="H54" i="1"/>
  <c r="G54" i="1"/>
  <c r="I41" i="1"/>
  <c r="H41" i="1"/>
  <c r="G41" i="1"/>
  <c r="I33" i="1"/>
  <c r="H33" i="1"/>
  <c r="G33" i="1"/>
  <c r="I28" i="1"/>
  <c r="H28" i="1"/>
  <c r="G28" i="1"/>
  <c r="I23" i="1"/>
  <c r="H23" i="1"/>
  <c r="G23" i="1"/>
  <c r="I14" i="1"/>
  <c r="I5" i="1" s="1"/>
  <c r="H14" i="1"/>
  <c r="G14" i="1"/>
  <c r="I7" i="1"/>
  <c r="H7" i="1"/>
  <c r="G7" i="1"/>
  <c r="G5" i="1" s="1"/>
  <c r="N61" i="1"/>
  <c r="M61" i="1"/>
  <c r="O60" i="1"/>
  <c r="O61" i="1" s="1"/>
  <c r="O54" i="1"/>
  <c r="N54" i="1"/>
  <c r="M54" i="1"/>
  <c r="O39" i="1"/>
  <c r="N39" i="1"/>
  <c r="M39" i="1"/>
  <c r="O33" i="1"/>
  <c r="N33" i="1"/>
  <c r="M33" i="1"/>
  <c r="O28" i="1"/>
  <c r="N28" i="1"/>
  <c r="M28" i="1"/>
  <c r="O23" i="1"/>
  <c r="N23" i="1"/>
  <c r="M23" i="1"/>
  <c r="O14" i="1"/>
  <c r="N14" i="1"/>
  <c r="M14" i="1"/>
  <c r="O7" i="1"/>
  <c r="N7" i="1"/>
  <c r="M7" i="1"/>
  <c r="M5" i="1" s="1"/>
  <c r="N5" i="1" l="1"/>
  <c r="H5" i="1"/>
  <c r="H49" i="1" s="1"/>
  <c r="I49" i="1"/>
  <c r="G49" i="1"/>
  <c r="N49" i="1"/>
  <c r="O5" i="1"/>
  <c r="O49" i="1" s="1"/>
  <c r="M49" i="1"/>
</calcChain>
</file>

<file path=xl/sharedStrings.xml><?xml version="1.0" encoding="utf-8"?>
<sst xmlns="http://schemas.openxmlformats.org/spreadsheetml/2006/main" count="96" uniqueCount="66">
  <si>
    <t xml:space="preserve">Landwirtschaftliche Nutzfläche nach Nutzungsarten </t>
  </si>
  <si>
    <t>Produkt</t>
  </si>
  <si>
    <t>1990/92</t>
  </si>
  <si>
    <t>ha</t>
  </si>
  <si>
    <t>Getreide</t>
  </si>
  <si>
    <t>Brotgetreide</t>
  </si>
  <si>
    <t>Weizen</t>
  </si>
  <si>
    <t>Dinkel</t>
  </si>
  <si>
    <t>Emmer, Einkorn</t>
  </si>
  <si>
    <t>Roggen</t>
  </si>
  <si>
    <t>Mischel von Brotgetreide</t>
  </si>
  <si>
    <t>Futtergetreide</t>
  </si>
  <si>
    <t>-</t>
  </si>
  <si>
    <t>Gerste</t>
  </si>
  <si>
    <t>Hafer</t>
  </si>
  <si>
    <t>Mischel von Futtergetreide</t>
  </si>
  <si>
    <t xml:space="preserve">Körnermais </t>
  </si>
  <si>
    <t>Triticale</t>
  </si>
  <si>
    <t>Hülsenfrüchte</t>
  </si>
  <si>
    <t>Futtererbsen (Eiweisserbsen)</t>
  </si>
  <si>
    <t xml:space="preserve">Ackerbohnen </t>
  </si>
  <si>
    <t>Lupinen</t>
  </si>
  <si>
    <t>Hackfrüchte</t>
  </si>
  <si>
    <t>Kartoffeln (inkl. Saatgut)</t>
  </si>
  <si>
    <t>Zuckerrüben</t>
  </si>
  <si>
    <t>Futterrüben (Runkeln, Halbzuckerrüben)</t>
  </si>
  <si>
    <t>Ölsaaten</t>
  </si>
  <si>
    <t>Raps</t>
  </si>
  <si>
    <t>Soja</t>
  </si>
  <si>
    <t>Ölkürbisse</t>
  </si>
  <si>
    <t>Nachwachsende Rohstoffe</t>
  </si>
  <si>
    <t xml:space="preserve">Raps </t>
  </si>
  <si>
    <t>Sonnenblumen</t>
  </si>
  <si>
    <t>Andere  (Kenaf, Hanf, usw.)</t>
  </si>
  <si>
    <t>Freilandgemüse</t>
  </si>
  <si>
    <t>Silo- und Grünmais</t>
  </si>
  <si>
    <t>Grün- und Buntbrache</t>
  </si>
  <si>
    <t>Übrige offene Ackerfläche</t>
  </si>
  <si>
    <t>Offenes Ackerland</t>
  </si>
  <si>
    <t>Kunstwiesen</t>
  </si>
  <si>
    <t>Übrige Ackerfläche</t>
  </si>
  <si>
    <t>Ackerland Total</t>
  </si>
  <si>
    <t>Reben</t>
  </si>
  <si>
    <t>Naturwiesen, Weiden</t>
  </si>
  <si>
    <t>Andere Nutzung sowie Streue- und Torfland</t>
  </si>
  <si>
    <t>Landwirtschaftliche Nutzfläche</t>
  </si>
  <si>
    <t>2009</t>
  </si>
  <si>
    <t>Hirse</t>
  </si>
  <si>
    <t>2010</t>
  </si>
  <si>
    <t>2011</t>
  </si>
  <si>
    <t>2012</t>
  </si>
  <si>
    <r>
      <t>Sonnenblumen</t>
    </r>
    <r>
      <rPr>
        <vertAlign val="superscript"/>
        <sz val="9"/>
        <rFont val="Calibri"/>
        <family val="2"/>
      </rPr>
      <t xml:space="preserve"> </t>
    </r>
  </si>
  <si>
    <t>2014</t>
  </si>
  <si>
    <t>2015</t>
  </si>
  <si>
    <t>2016</t>
  </si>
  <si>
    <t>2018</t>
  </si>
  <si>
    <t>2017</t>
  </si>
  <si>
    <t>2019</t>
  </si>
  <si>
    <t>Mehrjährige nachwachsende Rohstoffe</t>
  </si>
  <si>
    <r>
      <rPr>
        <vertAlign val="superscript"/>
        <sz val="8"/>
        <rFont val="Calibri"/>
        <family val="2"/>
      </rPr>
      <t>1</t>
    </r>
    <r>
      <rPr>
        <sz val="8"/>
        <rFont val="Calibri"/>
        <family val="2"/>
      </rPr>
      <t xml:space="preserve"> provisorisch</t>
    </r>
  </si>
  <si>
    <r>
      <t xml:space="preserve">Obstbaumkulturen </t>
    </r>
    <r>
      <rPr>
        <vertAlign val="superscript"/>
        <sz val="9"/>
        <rFont val="Calibri"/>
        <family val="2"/>
      </rPr>
      <t>2</t>
    </r>
  </si>
  <si>
    <t>2020</t>
  </si>
  <si>
    <r>
      <t>2021</t>
    </r>
    <r>
      <rPr>
        <b/>
        <vertAlign val="superscript"/>
        <sz val="9"/>
        <rFont val="Calibri"/>
        <family val="2"/>
      </rPr>
      <t>1</t>
    </r>
  </si>
  <si>
    <t xml:space="preserve">Die Flächenunterschiede von 2020 zu 2019 sowie von 2021 zu 2020 können folglich nicht unbedingt als Flächenzuwachs oder Flächenrückgang interpretiert werden. </t>
  </si>
  <si>
    <r>
      <rPr>
        <vertAlign val="superscript"/>
        <sz val="8"/>
        <rFont val="Calibri"/>
        <family val="2"/>
      </rPr>
      <t xml:space="preserve">2 </t>
    </r>
    <r>
      <rPr>
        <sz val="8"/>
        <rFont val="Calibri"/>
        <family val="2"/>
      </rPr>
      <t xml:space="preserve">Die Datenerhebung des BLW für Obstbaumkulturen erfolgt seit 2020/2021 nach einem neuen System. 
</t>
    </r>
  </si>
  <si>
    <t>Quellen: Obstbaumkulturen, Reben: BLW (Flächenstatistik / obst.ch, Weinjahr); andere Produkte: SBV, BFS, swisspatat, swissgranum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</si>
</sst>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_ ;_ * \-#,##0_ ;_ * &quot;-&quot;_ ;_ @_ "/>
    <numFmt numFmtId="165" formatCode="_ * #,##0.00_ ;_ * \-#,##0.00_ ;_ * &quot;-&quot;??_ ;_ @_ "/>
    <numFmt numFmtId="166" formatCode="###\ ##0"/>
    <numFmt numFmtId="167" formatCode="###\ ###\ ##0"/>
  </numFmts>
  <fonts count="2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8"/>
      <color indexed="10"/>
      <name val="Arial"/>
      <family val="2"/>
    </font>
    <font>
      <sz val="9"/>
      <color theme="1"/>
      <name val="Arial"/>
      <family val="2"/>
    </font>
    <font>
      <b/>
      <sz val="12"/>
      <color indexed="10"/>
      <name val="Calibri"/>
      <family val="2"/>
    </font>
    <font>
      <b/>
      <sz val="14"/>
      <color indexed="10"/>
      <name val="Calibri"/>
      <family val="2"/>
    </font>
    <font>
      <sz val="10"/>
      <color theme="1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9"/>
      <color indexed="10"/>
      <name val="Calibri"/>
      <family val="2"/>
    </font>
    <font>
      <vertAlign val="superscript"/>
      <sz val="9"/>
      <name val="Calibri"/>
      <family val="2"/>
    </font>
    <font>
      <sz val="8"/>
      <name val="Calibri"/>
      <family val="2"/>
    </font>
    <font>
      <sz val="8"/>
      <color indexed="10"/>
      <name val="Calibri"/>
      <family val="2"/>
    </font>
    <font>
      <b/>
      <sz val="8"/>
      <name val="Calibri"/>
      <family val="2"/>
    </font>
    <font>
      <b/>
      <sz val="9.5"/>
      <name val="Calibri"/>
      <family val="2"/>
    </font>
    <font>
      <sz val="9"/>
      <color rgb="FFFF0000"/>
      <name val="Calibri"/>
      <family val="2"/>
    </font>
    <font>
      <sz val="8"/>
      <name val="Helvetica"/>
      <family val="2"/>
    </font>
    <font>
      <sz val="9"/>
      <name val="Calibri"/>
      <family val="2"/>
    </font>
    <font>
      <vertAlign val="superscript"/>
      <sz val="8"/>
      <name val="Calibri"/>
      <family val="2"/>
    </font>
    <font>
      <b/>
      <vertAlign val="superscript"/>
      <sz val="9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DA9D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7" fillId="0" borderId="0"/>
    <xf numFmtId="0" fontId="21" fillId="0" borderId="0"/>
  </cellStyleXfs>
  <cellXfs count="61">
    <xf numFmtId="0" fontId="0" fillId="0" borderId="0" xfId="0"/>
    <xf numFmtId="166" fontId="2" fillId="0" borderId="0" xfId="1" applyNumberFormat="1" applyFont="1" applyBorder="1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right" vertical="center"/>
    </xf>
    <xf numFmtId="166" fontId="5" fillId="0" borderId="0" xfId="1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7" fillId="0" borderId="4" xfId="2" applyNumberFormat="1" applyFont="1" applyBorder="1" applyAlignment="1">
      <alignment horizontal="left"/>
    </xf>
    <xf numFmtId="167" fontId="7" fillId="0" borderId="4" xfId="1" applyNumberFormat="1" applyFont="1" applyBorder="1"/>
    <xf numFmtId="0" fontId="8" fillId="0" borderId="4" xfId="0" applyFont="1" applyBorder="1"/>
    <xf numFmtId="0" fontId="9" fillId="0" borderId="3" xfId="0" applyFont="1" applyFill="1" applyBorder="1" applyAlignment="1">
      <alignment horizontal="right" vertical="center" wrapText="1"/>
    </xf>
    <xf numFmtId="167" fontId="7" fillId="0" borderId="4" xfId="1" applyNumberFormat="1" applyFont="1" applyFill="1" applyBorder="1"/>
    <xf numFmtId="167" fontId="9" fillId="0" borderId="4" xfId="1" applyNumberFormat="1" applyFont="1" applyFill="1" applyBorder="1" applyAlignment="1">
      <alignment horizontal="right"/>
    </xf>
    <xf numFmtId="0" fontId="9" fillId="0" borderId="4" xfId="2" applyNumberFormat="1" applyFont="1" applyBorder="1" applyAlignment="1">
      <alignment horizontal="left"/>
    </xf>
    <xf numFmtId="167" fontId="9" fillId="0" borderId="4" xfId="1" applyNumberFormat="1" applyFont="1" applyBorder="1"/>
    <xf numFmtId="167" fontId="9" fillId="0" borderId="4" xfId="1" quotePrefix="1" applyNumberFormat="1" applyFont="1" applyFill="1" applyBorder="1" applyAlignment="1">
      <alignment horizontal="right"/>
    </xf>
    <xf numFmtId="167" fontId="9" fillId="0" borderId="4" xfId="1" applyNumberFormat="1" applyFont="1" applyFill="1" applyBorder="1"/>
    <xf numFmtId="167" fontId="9" fillId="0" borderId="4" xfId="1" applyNumberFormat="1" applyFont="1" applyBorder="1" applyAlignment="1">
      <alignment horizontal="right"/>
    </xf>
    <xf numFmtId="0" fontId="9" fillId="0" borderId="4" xfId="2" applyNumberFormat="1" applyFont="1" applyFill="1" applyBorder="1" applyAlignment="1">
      <alignment horizontal="left"/>
    </xf>
    <xf numFmtId="166" fontId="10" fillId="0" borderId="0" xfId="1" applyNumberFormat="1" applyFont="1" applyBorder="1"/>
    <xf numFmtId="0" fontId="9" fillId="0" borderId="4" xfId="2" applyNumberFormat="1" applyFont="1" applyBorder="1" applyAlignment="1"/>
    <xf numFmtId="166" fontId="10" fillId="0" borderId="4" xfId="1" applyNumberFormat="1" applyFont="1" applyBorder="1"/>
    <xf numFmtId="167" fontId="7" fillId="0" borderId="4" xfId="1" applyNumberFormat="1" applyFont="1" applyBorder="1" applyAlignment="1">
      <alignment horizontal="right"/>
    </xf>
    <xf numFmtId="167" fontId="7" fillId="0" borderId="4" xfId="1" applyNumberFormat="1" applyFont="1" applyFill="1" applyBorder="1" applyAlignment="1">
      <alignment horizontal="right"/>
    </xf>
    <xf numFmtId="167" fontId="9" fillId="0" borderId="4" xfId="1" quotePrefix="1" applyNumberFormat="1" applyFont="1" applyBorder="1" applyAlignment="1">
      <alignment horizontal="right"/>
    </xf>
    <xf numFmtId="0" fontId="9" fillId="2" borderId="4" xfId="2" applyNumberFormat="1" applyFont="1" applyFill="1" applyBorder="1" applyAlignment="1"/>
    <xf numFmtId="167" fontId="9" fillId="2" borderId="4" xfId="1" applyNumberFormat="1" applyFont="1" applyFill="1" applyBorder="1" applyAlignment="1">
      <alignment horizontal="right"/>
    </xf>
    <xf numFmtId="0" fontId="7" fillId="0" borderId="4" xfId="2" applyNumberFormat="1" applyFont="1" applyBorder="1" applyAlignment="1"/>
    <xf numFmtId="167" fontId="9" fillId="2" borderId="4" xfId="1" applyNumberFormat="1" applyFont="1" applyFill="1" applyBorder="1"/>
    <xf numFmtId="0" fontId="12" fillId="0" borderId="0" xfId="2" applyNumberFormat="1" applyFont="1" applyBorder="1" applyAlignment="1"/>
    <xf numFmtId="167" fontId="12" fillId="2" borderId="0" xfId="1" applyNumberFormat="1" applyFont="1" applyFill="1" applyBorder="1"/>
    <xf numFmtId="167" fontId="12" fillId="0" borderId="0" xfId="1" applyNumberFormat="1" applyFont="1" applyFill="1" applyBorder="1"/>
    <xf numFmtId="166" fontId="13" fillId="0" borderId="0" xfId="1" applyNumberFormat="1" applyFont="1" applyBorder="1"/>
    <xf numFmtId="0" fontId="6" fillId="0" borderId="0" xfId="0" applyFont="1"/>
    <xf numFmtId="167" fontId="14" fillId="0" borderId="0" xfId="1" applyNumberFormat="1" applyFont="1" applyFill="1" applyBorder="1" applyAlignment="1">
      <alignment horizontal="right"/>
    </xf>
    <xf numFmtId="167" fontId="14" fillId="0" borderId="0" xfId="1" applyNumberFormat="1" applyFont="1" applyFill="1" applyBorder="1"/>
    <xf numFmtId="166" fontId="12" fillId="0" borderId="0" xfId="1" applyNumberFormat="1" applyFont="1" applyFill="1" applyBorder="1"/>
    <xf numFmtId="0" fontId="12" fillId="0" borderId="0" xfId="2" quotePrefix="1" applyNumberFormat="1" applyFont="1" applyBorder="1" applyAlignment="1">
      <alignment horizontal="left"/>
    </xf>
    <xf numFmtId="0" fontId="15" fillId="0" borderId="1" xfId="2" applyNumberFormat="1" applyFont="1" applyBorder="1" applyAlignment="1">
      <alignment vertical="center"/>
    </xf>
    <xf numFmtId="0" fontId="16" fillId="0" borderId="0" xfId="0" applyFont="1"/>
    <xf numFmtId="0" fontId="18" fillId="3" borderId="3" xfId="3" applyFont="1" applyFill="1" applyBorder="1" applyAlignment="1">
      <alignment horizontal="right"/>
    </xf>
    <xf numFmtId="0" fontId="7" fillId="3" borderId="2" xfId="3" applyFont="1" applyFill="1" applyBorder="1" applyAlignment="1">
      <alignment horizontal="left"/>
    </xf>
    <xf numFmtId="0" fontId="7" fillId="3" borderId="5" xfId="1" applyNumberFormat="1" applyFont="1" applyFill="1" applyBorder="1" applyAlignment="1">
      <alignment horizontal="right" vertical="center"/>
    </xf>
    <xf numFmtId="0" fontId="7" fillId="3" borderId="5" xfId="1" quotePrefix="1" applyNumberFormat="1" applyFont="1" applyFill="1" applyBorder="1" applyAlignment="1">
      <alignment horizontal="right" vertical="center"/>
    </xf>
    <xf numFmtId="0" fontId="7" fillId="3" borderId="2" xfId="1" quotePrefix="1" applyNumberFormat="1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4" xfId="2" applyNumberFormat="1" applyFont="1" applyFill="1" applyBorder="1" applyAlignment="1">
      <alignment horizontal="left"/>
    </xf>
    <xf numFmtId="167" fontId="7" fillId="3" borderId="4" xfId="1" applyNumberFormat="1" applyFont="1" applyFill="1" applyBorder="1"/>
    <xf numFmtId="167" fontId="7" fillId="3" borderId="4" xfId="1" applyNumberFormat="1" applyFont="1" applyFill="1" applyBorder="1" applyAlignment="1">
      <alignment horizontal="right"/>
    </xf>
    <xf numFmtId="0" fontId="7" fillId="3" borderId="4" xfId="2" applyNumberFormat="1" applyFont="1" applyFill="1" applyBorder="1" applyAlignment="1"/>
    <xf numFmtId="167" fontId="7" fillId="3" borderId="4" xfId="1" quotePrefix="1" applyNumberFormat="1" applyFont="1" applyFill="1" applyBorder="1" applyAlignment="1">
      <alignment horizontal="right"/>
    </xf>
    <xf numFmtId="167" fontId="12" fillId="0" borderId="0" xfId="2" applyNumberFormat="1" applyFont="1" applyFill="1" applyBorder="1" applyAlignment="1">
      <alignment vertical="center"/>
    </xf>
    <xf numFmtId="0" fontId="12" fillId="0" borderId="0" xfId="2" applyNumberFormat="1" applyFont="1" applyFill="1" applyBorder="1" applyAlignment="1">
      <alignment vertical="center"/>
    </xf>
    <xf numFmtId="167" fontId="8" fillId="0" borderId="0" xfId="0" applyNumberFormat="1" applyFont="1"/>
    <xf numFmtId="167" fontId="3" fillId="0" borderId="0" xfId="0" applyNumberFormat="1" applyFont="1"/>
    <xf numFmtId="167" fontId="6" fillId="0" borderId="0" xfId="0" applyNumberFormat="1" applyFont="1"/>
    <xf numFmtId="0" fontId="12" fillId="0" borderId="0" xfId="2" applyNumberFormat="1" applyFont="1" applyBorder="1" applyAlignment="1">
      <alignment wrapText="1"/>
    </xf>
    <xf numFmtId="0" fontId="12" fillId="0" borderId="0" xfId="4" applyFont="1" applyFill="1" applyBorder="1" applyAlignment="1">
      <alignment vertical="center"/>
    </xf>
  </cellXfs>
  <cellStyles count="5">
    <cellStyle name="Komma 10 2 5 2 2" xfId="4"/>
    <cellStyle name="Milliers" xfId="2" builtinId="3"/>
    <cellStyle name="Milliers [0]" xfId="1" builtinId="6"/>
    <cellStyle name="Normal" xfId="0" builtinId="0"/>
    <cellStyle name="Standard_Tabelle3" xfId="3"/>
  </cellStyles>
  <dxfs count="0"/>
  <tableStyles count="0" defaultTableStyle="TableStyleMedium9" defaultPivotStyle="PivotStyleLight16"/>
  <colors>
    <mruColors>
      <color rgb="FF7DA9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3"/>
  <sheetViews>
    <sheetView showGridLines="0" tabSelected="1" topLeftCell="A47" zoomScale="150" zoomScaleNormal="150" workbookViewId="0">
      <pane xSplit="1" topLeftCell="B1" activePane="topRight" state="frozen"/>
      <selection pane="topRight" activeCell="F69" sqref="F69"/>
    </sheetView>
  </sheetViews>
  <sheetFormatPr baseColWidth="10" defaultRowHeight="12.75" x14ac:dyDescent="0.2"/>
  <cols>
    <col min="1" max="1" width="35.28515625" customWidth="1"/>
    <col min="2" max="2" width="11.7109375" style="1" customWidth="1" collapsed="1"/>
    <col min="3" max="11" width="11.7109375" style="1" customWidth="1"/>
    <col min="12" max="12" width="11.7109375" style="1" customWidth="1" collapsed="1"/>
    <col min="13" max="22" width="11.7109375" style="1" customWidth="1"/>
    <col min="28" max="28" width="11.42578125" customWidth="1"/>
  </cols>
  <sheetData>
    <row r="1" spans="1:32" s="2" customFormat="1" ht="13.15" customHeight="1" x14ac:dyDescent="0.3">
      <c r="A1" s="40" t="s">
        <v>0</v>
      </c>
      <c r="B1" s="4"/>
      <c r="C1" s="4"/>
      <c r="D1" s="4"/>
      <c r="E1" s="4"/>
      <c r="F1" s="4"/>
      <c r="G1" s="5"/>
      <c r="H1" s="4"/>
      <c r="I1" s="4"/>
      <c r="J1" s="4"/>
      <c r="K1" s="4"/>
      <c r="L1" s="4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2" s="3" customFormat="1" ht="12" customHeight="1" x14ac:dyDescent="0.2">
      <c r="A2" s="43" t="s">
        <v>1</v>
      </c>
      <c r="B2" s="44" t="s">
        <v>2</v>
      </c>
      <c r="C2" s="44">
        <v>1997</v>
      </c>
      <c r="D2" s="44">
        <v>1998</v>
      </c>
      <c r="E2" s="44">
        <v>1999</v>
      </c>
      <c r="F2" s="45">
        <v>2000</v>
      </c>
      <c r="G2" s="45">
        <v>2001</v>
      </c>
      <c r="H2" s="45">
        <v>2002</v>
      </c>
      <c r="I2" s="45">
        <v>2003</v>
      </c>
      <c r="J2" s="45">
        <v>2004</v>
      </c>
      <c r="K2" s="45">
        <v>2005</v>
      </c>
      <c r="L2" s="45">
        <v>2006</v>
      </c>
      <c r="M2" s="45">
        <v>2007</v>
      </c>
      <c r="N2" s="46">
        <v>2008</v>
      </c>
      <c r="O2" s="46" t="s">
        <v>46</v>
      </c>
      <c r="P2" s="46" t="s">
        <v>48</v>
      </c>
      <c r="Q2" s="46" t="s">
        <v>49</v>
      </c>
      <c r="R2" s="46" t="s">
        <v>50</v>
      </c>
      <c r="S2" s="46">
        <v>2013</v>
      </c>
      <c r="T2" s="46" t="s">
        <v>52</v>
      </c>
      <c r="U2" s="46" t="s">
        <v>53</v>
      </c>
      <c r="V2" s="46" t="s">
        <v>54</v>
      </c>
      <c r="W2" s="46" t="s">
        <v>56</v>
      </c>
      <c r="X2" s="46" t="s">
        <v>55</v>
      </c>
      <c r="Y2" s="46" t="s">
        <v>57</v>
      </c>
      <c r="Z2" s="46" t="s">
        <v>61</v>
      </c>
      <c r="AA2" s="46" t="s">
        <v>62</v>
      </c>
      <c r="AC2" s="8"/>
      <c r="AD2" s="8"/>
      <c r="AE2" s="8"/>
      <c r="AF2" s="8"/>
    </row>
    <row r="3" spans="1:32" s="3" customFormat="1" ht="12" customHeight="1" x14ac:dyDescent="0.2">
      <c r="A3" s="42"/>
      <c r="B3" s="47" t="s">
        <v>3</v>
      </c>
      <c r="C3" s="47" t="s">
        <v>3</v>
      </c>
      <c r="D3" s="47" t="s">
        <v>3</v>
      </c>
      <c r="E3" s="47" t="s">
        <v>3</v>
      </c>
      <c r="F3" s="47" t="s">
        <v>3</v>
      </c>
      <c r="G3" s="47" t="s">
        <v>3</v>
      </c>
      <c r="H3" s="47" t="s">
        <v>3</v>
      </c>
      <c r="I3" s="47" t="s">
        <v>3</v>
      </c>
      <c r="J3" s="47" t="s">
        <v>3</v>
      </c>
      <c r="K3" s="47" t="s">
        <v>3</v>
      </c>
      <c r="L3" s="47" t="s">
        <v>3</v>
      </c>
      <c r="M3" s="47" t="s">
        <v>3</v>
      </c>
      <c r="N3" s="48" t="s">
        <v>3</v>
      </c>
      <c r="O3" s="48" t="s">
        <v>3</v>
      </c>
      <c r="P3" s="48" t="s">
        <v>3</v>
      </c>
      <c r="Q3" s="48" t="s">
        <v>3</v>
      </c>
      <c r="R3" s="48" t="s">
        <v>3</v>
      </c>
      <c r="S3" s="48" t="s">
        <v>3</v>
      </c>
      <c r="T3" s="48" t="s">
        <v>3</v>
      </c>
      <c r="U3" s="48" t="s">
        <v>3</v>
      </c>
      <c r="V3" s="48" t="s">
        <v>3</v>
      </c>
      <c r="W3" s="48" t="s">
        <v>3</v>
      </c>
      <c r="X3" s="48" t="s">
        <v>3</v>
      </c>
      <c r="Y3" s="48" t="s">
        <v>3</v>
      </c>
      <c r="Z3" s="48" t="s">
        <v>3</v>
      </c>
      <c r="AA3" s="48" t="s">
        <v>3</v>
      </c>
      <c r="AC3" s="8"/>
      <c r="AD3" s="8"/>
      <c r="AE3" s="8"/>
      <c r="AF3" s="8"/>
    </row>
    <row r="4" spans="1:32" s="3" customFormat="1" ht="12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C4" s="8"/>
      <c r="AD4" s="8"/>
      <c r="AE4" s="8"/>
      <c r="AF4" s="8"/>
    </row>
    <row r="5" spans="1:32" s="3" customFormat="1" ht="12" customHeight="1" x14ac:dyDescent="0.2">
      <c r="A5" s="49" t="s">
        <v>4</v>
      </c>
      <c r="B5" s="50">
        <v>207292.33333333334</v>
      </c>
      <c r="C5" s="50">
        <v>186373</v>
      </c>
      <c r="D5" s="50">
        <v>186867</v>
      </c>
      <c r="E5" s="50">
        <v>182256</v>
      </c>
      <c r="F5" s="50">
        <v>182671</v>
      </c>
      <c r="G5" s="50">
        <f>SUM(G7,G14)</f>
        <v>179576</v>
      </c>
      <c r="H5" s="50">
        <f>SUM(H7,H14)</f>
        <v>173482</v>
      </c>
      <c r="I5" s="50">
        <f>SUM(I7,I14)</f>
        <v>166846</v>
      </c>
      <c r="J5" s="50">
        <v>161753</v>
      </c>
      <c r="K5" s="50">
        <v>167689</v>
      </c>
      <c r="L5" s="50">
        <v>165659</v>
      </c>
      <c r="M5" s="51">
        <f t="shared" ref="M5:O5" si="0">M7+M14</f>
        <v>157572</v>
      </c>
      <c r="N5" s="51">
        <f t="shared" si="0"/>
        <v>156104.32000000001</v>
      </c>
      <c r="O5" s="51">
        <f t="shared" si="0"/>
        <v>152811.99</v>
      </c>
      <c r="P5" s="51">
        <v>151512.84</v>
      </c>
      <c r="Q5" s="51">
        <v>145272</v>
      </c>
      <c r="R5" s="51">
        <v>146935</v>
      </c>
      <c r="S5" s="51">
        <v>147462</v>
      </c>
      <c r="T5" s="51">
        <v>141052</v>
      </c>
      <c r="U5" s="51">
        <v>141417</v>
      </c>
      <c r="V5" s="51">
        <v>144721</v>
      </c>
      <c r="W5" s="51">
        <v>142838</v>
      </c>
      <c r="X5" s="51">
        <v>143506</v>
      </c>
      <c r="Y5" s="51">
        <v>141240</v>
      </c>
      <c r="Z5" s="51">
        <v>143748</v>
      </c>
      <c r="AA5" s="51">
        <v>146041</v>
      </c>
      <c r="AC5" s="8"/>
      <c r="AD5" s="8"/>
      <c r="AE5" s="8"/>
      <c r="AF5" s="8"/>
    </row>
    <row r="6" spans="1:32" s="3" customFormat="1" ht="12" customHeight="1" x14ac:dyDescent="0.2">
      <c r="A6" s="9"/>
      <c r="B6" s="10"/>
      <c r="C6" s="11"/>
      <c r="D6" s="11"/>
      <c r="E6" s="11"/>
      <c r="F6" s="12"/>
      <c r="G6" s="13"/>
      <c r="H6" s="13"/>
      <c r="I6" s="13"/>
      <c r="J6" s="12"/>
      <c r="K6" s="12"/>
      <c r="L6" s="12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C6" s="8"/>
      <c r="AD6" s="8"/>
      <c r="AE6" s="8"/>
      <c r="AF6" s="8"/>
    </row>
    <row r="7" spans="1:32" s="3" customFormat="1" ht="12" customHeight="1" x14ac:dyDescent="0.2">
      <c r="A7" s="49" t="s">
        <v>5</v>
      </c>
      <c r="B7" s="50">
        <v>102839.66666666667</v>
      </c>
      <c r="C7" s="50">
        <v>101751</v>
      </c>
      <c r="D7" s="50">
        <v>100962</v>
      </c>
      <c r="E7" s="50">
        <v>97542</v>
      </c>
      <c r="F7" s="51">
        <v>99260</v>
      </c>
      <c r="G7" s="50">
        <f>SUM(G8:G12)</f>
        <v>95018</v>
      </c>
      <c r="H7" s="50">
        <f>SUM(H8:H12)</f>
        <v>95303</v>
      </c>
      <c r="I7" s="50">
        <f>SUM(I8:I12)</f>
        <v>88640</v>
      </c>
      <c r="J7" s="51">
        <v>87281</v>
      </c>
      <c r="K7" s="51">
        <v>88039</v>
      </c>
      <c r="L7" s="51">
        <v>80085</v>
      </c>
      <c r="M7" s="51">
        <f t="shared" ref="M7:N7" si="1">SUM(M8:M12)</f>
        <v>81925</v>
      </c>
      <c r="N7" s="51">
        <f t="shared" si="1"/>
        <v>84327.96</v>
      </c>
      <c r="O7" s="51">
        <f>SUM(O8:O12)</f>
        <v>86691.64</v>
      </c>
      <c r="P7" s="51">
        <v>86341.440000000002</v>
      </c>
      <c r="Q7" s="51">
        <v>82707</v>
      </c>
      <c r="R7" s="51">
        <v>84185</v>
      </c>
      <c r="S7" s="51">
        <v>84445</v>
      </c>
      <c r="T7" s="51">
        <v>82227</v>
      </c>
      <c r="U7" s="51">
        <v>81827</v>
      </c>
      <c r="V7" s="51">
        <v>83062</v>
      </c>
      <c r="W7" s="51">
        <v>82687</v>
      </c>
      <c r="X7" s="51">
        <v>83253</v>
      </c>
      <c r="Y7" s="51">
        <v>81684</v>
      </c>
      <c r="Z7" s="51">
        <v>76609</v>
      </c>
      <c r="AA7" s="51">
        <v>81436</v>
      </c>
      <c r="AC7" s="8"/>
      <c r="AD7" s="8"/>
      <c r="AE7" s="8"/>
      <c r="AF7" s="8"/>
    </row>
    <row r="8" spans="1:32" s="3" customFormat="1" ht="12" customHeight="1" x14ac:dyDescent="0.2">
      <c r="A8" s="15" t="s">
        <v>6</v>
      </c>
      <c r="B8" s="16">
        <v>96173</v>
      </c>
      <c r="C8" s="16">
        <v>95432</v>
      </c>
      <c r="D8" s="17">
        <v>95917</v>
      </c>
      <c r="E8" s="17">
        <v>92861</v>
      </c>
      <c r="F8" s="14">
        <v>94109</v>
      </c>
      <c r="G8" s="18">
        <v>89682</v>
      </c>
      <c r="H8" s="18">
        <v>89345</v>
      </c>
      <c r="I8" s="18">
        <v>84449</v>
      </c>
      <c r="J8" s="14">
        <v>83166</v>
      </c>
      <c r="K8" s="14">
        <v>83744</v>
      </c>
      <c r="L8" s="14">
        <v>75835</v>
      </c>
      <c r="M8" s="14">
        <v>77550</v>
      </c>
      <c r="N8" s="14">
        <v>79255</v>
      </c>
      <c r="O8" s="14">
        <v>80798</v>
      </c>
      <c r="P8" s="14">
        <v>79853</v>
      </c>
      <c r="Q8" s="14">
        <v>76446</v>
      </c>
      <c r="R8" s="14">
        <v>78540</v>
      </c>
      <c r="S8" s="14">
        <v>79134</v>
      </c>
      <c r="T8" s="14">
        <v>76707</v>
      </c>
      <c r="U8" s="14">
        <v>75931</v>
      </c>
      <c r="V8" s="14">
        <v>76312</v>
      </c>
      <c r="W8" s="14">
        <v>75541</v>
      </c>
      <c r="X8" s="14">
        <v>75713</v>
      </c>
      <c r="Y8" s="14">
        <v>73619</v>
      </c>
      <c r="Z8" s="14">
        <v>68510</v>
      </c>
      <c r="AA8" s="14">
        <v>72721</v>
      </c>
      <c r="AC8" s="8"/>
      <c r="AD8" s="8"/>
      <c r="AE8" s="8"/>
      <c r="AF8" s="8"/>
    </row>
    <row r="9" spans="1:32" s="3" customFormat="1" ht="12" customHeight="1" x14ac:dyDescent="0.2">
      <c r="A9" s="15" t="s">
        <v>7</v>
      </c>
      <c r="B9" s="16">
        <v>2159.6666666666665</v>
      </c>
      <c r="C9" s="11">
        <v>2174</v>
      </c>
      <c r="D9" s="11">
        <v>1542</v>
      </c>
      <c r="E9" s="11">
        <v>1221</v>
      </c>
      <c r="F9" s="19">
        <v>1467</v>
      </c>
      <c r="G9" s="18">
        <v>2019</v>
      </c>
      <c r="H9" s="18">
        <v>2149</v>
      </c>
      <c r="I9" s="18">
        <v>1766</v>
      </c>
      <c r="J9" s="19">
        <v>2249</v>
      </c>
      <c r="K9" s="19">
        <v>2428</v>
      </c>
      <c r="L9" s="19">
        <v>2529</v>
      </c>
      <c r="M9" s="14">
        <v>2372</v>
      </c>
      <c r="N9" s="14">
        <v>2822.2</v>
      </c>
      <c r="O9" s="14">
        <v>3288</v>
      </c>
      <c r="P9" s="14">
        <v>4136</v>
      </c>
      <c r="Q9" s="14">
        <v>4164</v>
      </c>
      <c r="R9" s="14">
        <v>3680</v>
      </c>
      <c r="S9" s="14">
        <v>3250</v>
      </c>
      <c r="T9" s="14">
        <v>3541</v>
      </c>
      <c r="U9" s="14">
        <v>3907</v>
      </c>
      <c r="V9" s="14">
        <v>4607</v>
      </c>
      <c r="W9" s="14">
        <v>4977</v>
      </c>
      <c r="X9" s="14">
        <v>5367</v>
      </c>
      <c r="Y9" s="14">
        <v>5692</v>
      </c>
      <c r="Z9" s="14">
        <v>5933</v>
      </c>
      <c r="AA9" s="14">
        <v>6650</v>
      </c>
      <c r="AC9" s="8"/>
      <c r="AD9" s="8"/>
      <c r="AE9" s="8"/>
      <c r="AF9" s="8"/>
    </row>
    <row r="10" spans="1:32" s="3" customFormat="1" ht="12" customHeight="1" x14ac:dyDescent="0.2">
      <c r="A10" s="15" t="s">
        <v>8</v>
      </c>
      <c r="B10" s="16"/>
      <c r="C10" s="11"/>
      <c r="D10" s="11"/>
      <c r="E10" s="11"/>
      <c r="F10" s="8"/>
      <c r="G10" s="18"/>
      <c r="H10" s="17">
        <v>138</v>
      </c>
      <c r="I10" s="17">
        <v>181</v>
      </c>
      <c r="J10" s="14">
        <v>163</v>
      </c>
      <c r="K10" s="14">
        <v>165</v>
      </c>
      <c r="L10" s="14">
        <v>160</v>
      </c>
      <c r="M10" s="14">
        <v>205</v>
      </c>
      <c r="N10" s="14">
        <v>210.19</v>
      </c>
      <c r="O10" s="14">
        <v>83.91</v>
      </c>
      <c r="P10" s="14">
        <v>82.34</v>
      </c>
      <c r="Q10" s="14">
        <v>141</v>
      </c>
      <c r="R10" s="14">
        <v>151</v>
      </c>
      <c r="S10" s="14">
        <v>177</v>
      </c>
      <c r="T10" s="14">
        <v>50</v>
      </c>
      <c r="U10" s="14">
        <v>67</v>
      </c>
      <c r="V10" s="14">
        <v>134</v>
      </c>
      <c r="W10" s="14">
        <v>153</v>
      </c>
      <c r="X10" s="14">
        <v>284</v>
      </c>
      <c r="Y10" s="14">
        <v>430</v>
      </c>
      <c r="Z10" s="14">
        <v>330</v>
      </c>
      <c r="AA10" s="14">
        <v>199</v>
      </c>
      <c r="AC10" s="8"/>
      <c r="AD10" s="56"/>
      <c r="AE10" s="8"/>
      <c r="AF10" s="8"/>
    </row>
    <row r="11" spans="1:32" s="3" customFormat="1" ht="12" customHeight="1" x14ac:dyDescent="0.2">
      <c r="A11" s="15" t="s">
        <v>9</v>
      </c>
      <c r="B11" s="16">
        <v>4432</v>
      </c>
      <c r="C11" s="16">
        <v>3973</v>
      </c>
      <c r="D11" s="18">
        <v>3367</v>
      </c>
      <c r="E11" s="18">
        <v>3433</v>
      </c>
      <c r="F11" s="14">
        <v>3643</v>
      </c>
      <c r="G11" s="18">
        <v>3284</v>
      </c>
      <c r="H11" s="18">
        <v>3628</v>
      </c>
      <c r="I11" s="18">
        <v>1990</v>
      </c>
      <c r="J11" s="14">
        <v>1680</v>
      </c>
      <c r="K11" s="14">
        <v>1677</v>
      </c>
      <c r="L11" s="14">
        <v>1539</v>
      </c>
      <c r="M11" s="14">
        <v>1780</v>
      </c>
      <c r="N11" s="14">
        <v>2014</v>
      </c>
      <c r="O11" s="14">
        <v>2495</v>
      </c>
      <c r="P11" s="14">
        <v>2248</v>
      </c>
      <c r="Q11" s="14">
        <v>1928</v>
      </c>
      <c r="R11" s="14">
        <v>1771</v>
      </c>
      <c r="S11" s="14">
        <v>1861</v>
      </c>
      <c r="T11" s="14">
        <v>1899</v>
      </c>
      <c r="U11" s="14">
        <v>1890</v>
      </c>
      <c r="V11" s="14">
        <v>1985</v>
      </c>
      <c r="W11" s="14">
        <v>2004</v>
      </c>
      <c r="X11" s="14">
        <v>1855</v>
      </c>
      <c r="Y11" s="14">
        <v>1905</v>
      </c>
      <c r="Z11" s="14">
        <v>1798</v>
      </c>
      <c r="AA11" s="14">
        <v>1824</v>
      </c>
      <c r="AC11" s="8"/>
      <c r="AD11" s="8"/>
      <c r="AE11" s="8"/>
      <c r="AF11" s="8"/>
    </row>
    <row r="12" spans="1:32" s="3" customFormat="1" ht="12" customHeight="1" x14ac:dyDescent="0.2">
      <c r="A12" s="15" t="s">
        <v>10</v>
      </c>
      <c r="B12" s="16">
        <v>75</v>
      </c>
      <c r="C12" s="16">
        <v>172</v>
      </c>
      <c r="D12" s="18">
        <v>136</v>
      </c>
      <c r="E12" s="18">
        <v>27</v>
      </c>
      <c r="F12" s="14">
        <v>41</v>
      </c>
      <c r="G12" s="18">
        <v>33</v>
      </c>
      <c r="H12" s="18">
        <v>43</v>
      </c>
      <c r="I12" s="18">
        <v>254</v>
      </c>
      <c r="J12" s="14">
        <v>23</v>
      </c>
      <c r="K12" s="14">
        <v>25</v>
      </c>
      <c r="L12" s="14">
        <v>22</v>
      </c>
      <c r="M12" s="14">
        <v>18</v>
      </c>
      <c r="N12" s="14">
        <v>26.57</v>
      </c>
      <c r="O12" s="14">
        <v>26.73</v>
      </c>
      <c r="P12" s="14">
        <v>22.1</v>
      </c>
      <c r="Q12" s="14">
        <v>28</v>
      </c>
      <c r="R12" s="14">
        <v>43</v>
      </c>
      <c r="S12" s="14">
        <v>23</v>
      </c>
      <c r="T12" s="14">
        <v>30</v>
      </c>
      <c r="U12" s="14">
        <v>32</v>
      </c>
      <c r="V12" s="14">
        <v>24</v>
      </c>
      <c r="W12" s="14">
        <v>12</v>
      </c>
      <c r="X12" s="14">
        <v>34</v>
      </c>
      <c r="Y12" s="14">
        <v>38</v>
      </c>
      <c r="Z12" s="14">
        <v>38</v>
      </c>
      <c r="AA12" s="14">
        <v>42</v>
      </c>
      <c r="AC12" s="8"/>
      <c r="AD12" s="8"/>
      <c r="AE12" s="8"/>
      <c r="AF12" s="8"/>
    </row>
    <row r="13" spans="1:32" s="3" customFormat="1" ht="12" customHeight="1" x14ac:dyDescent="0.2">
      <c r="A13" s="15"/>
      <c r="B13" s="16"/>
      <c r="C13" s="8"/>
      <c r="D13" s="8"/>
      <c r="E13" s="8"/>
      <c r="F13" s="8"/>
      <c r="G13" s="18"/>
      <c r="H13" s="18"/>
      <c r="I13" s="18"/>
      <c r="J13" s="14"/>
      <c r="K13" s="14"/>
      <c r="L13" s="14"/>
      <c r="M13" s="19"/>
      <c r="N13" s="19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C13" s="8"/>
      <c r="AD13" s="56"/>
      <c r="AE13" s="8"/>
      <c r="AF13" s="8"/>
    </row>
    <row r="14" spans="1:32" s="3" customFormat="1" ht="12" customHeight="1" x14ac:dyDescent="0.2">
      <c r="A14" s="49" t="s">
        <v>11</v>
      </c>
      <c r="B14" s="50">
        <v>104452.66666666667</v>
      </c>
      <c r="C14" s="50">
        <v>84622</v>
      </c>
      <c r="D14" s="50">
        <v>85905</v>
      </c>
      <c r="E14" s="50">
        <v>84715</v>
      </c>
      <c r="F14" s="51">
        <v>83411</v>
      </c>
      <c r="G14" s="50">
        <f>SUM(G16:G20)</f>
        <v>84558</v>
      </c>
      <c r="H14" s="50">
        <f>SUM(H16:H20)</f>
        <v>78179</v>
      </c>
      <c r="I14" s="50">
        <f>SUM(I16:I20)</f>
        <v>78206</v>
      </c>
      <c r="J14" s="51">
        <v>74472</v>
      </c>
      <c r="K14" s="51">
        <v>79650</v>
      </c>
      <c r="L14" s="51">
        <v>85574</v>
      </c>
      <c r="M14" s="51">
        <f t="shared" ref="M14:O14" si="2">SUM(M15:M20)</f>
        <v>75647</v>
      </c>
      <c r="N14" s="51">
        <f t="shared" si="2"/>
        <v>71776.36</v>
      </c>
      <c r="O14" s="51">
        <f t="shared" si="2"/>
        <v>66120.350000000006</v>
      </c>
      <c r="P14" s="51">
        <v>65171.4</v>
      </c>
      <c r="Q14" s="51">
        <v>62565</v>
      </c>
      <c r="R14" s="51">
        <v>62750</v>
      </c>
      <c r="S14" s="51">
        <v>63017</v>
      </c>
      <c r="T14" s="51">
        <v>58825</v>
      </c>
      <c r="U14" s="51">
        <v>59590</v>
      </c>
      <c r="V14" s="51">
        <v>61659</v>
      </c>
      <c r="W14" s="51">
        <v>60150</v>
      </c>
      <c r="X14" s="51">
        <v>60253</v>
      </c>
      <c r="Y14" s="51">
        <v>59556</v>
      </c>
      <c r="Z14" s="51">
        <v>67139</v>
      </c>
      <c r="AA14" s="51">
        <v>64605</v>
      </c>
      <c r="AC14" s="8"/>
      <c r="AD14" s="8"/>
      <c r="AE14" s="56"/>
      <c r="AF14" s="8"/>
    </row>
    <row r="15" spans="1:32" s="3" customFormat="1" ht="12" customHeight="1" x14ac:dyDescent="0.2">
      <c r="A15" s="20" t="s">
        <v>6</v>
      </c>
      <c r="B15" s="8"/>
      <c r="C15" s="10"/>
      <c r="D15" s="13"/>
      <c r="E15" s="13"/>
      <c r="F15" s="8"/>
      <c r="G15" s="21"/>
      <c r="H15" s="21"/>
      <c r="I15" s="21"/>
      <c r="J15" s="19">
        <v>2569</v>
      </c>
      <c r="K15" s="19">
        <v>6334</v>
      </c>
      <c r="L15" s="19">
        <v>15003</v>
      </c>
      <c r="M15" s="14">
        <v>10803</v>
      </c>
      <c r="N15" s="14">
        <v>9177.94</v>
      </c>
      <c r="O15" s="14">
        <v>7131.74</v>
      </c>
      <c r="P15" s="14">
        <v>7057</v>
      </c>
      <c r="Q15" s="14">
        <v>7089</v>
      </c>
      <c r="R15" s="14">
        <v>6847</v>
      </c>
      <c r="S15" s="14">
        <v>6517</v>
      </c>
      <c r="T15" s="14">
        <v>6430</v>
      </c>
      <c r="U15" s="14">
        <v>6381</v>
      </c>
      <c r="V15" s="14">
        <v>7408</v>
      </c>
      <c r="W15" s="14">
        <v>6377</v>
      </c>
      <c r="X15" s="14">
        <v>6612</v>
      </c>
      <c r="Y15" s="14">
        <v>6715</v>
      </c>
      <c r="Z15" s="14">
        <v>9613</v>
      </c>
      <c r="AA15" s="14">
        <v>9713</v>
      </c>
      <c r="AC15" s="8"/>
      <c r="AD15" s="8"/>
      <c r="AE15" s="8"/>
      <c r="AF15" s="8"/>
    </row>
    <row r="16" spans="1:32" s="3" customFormat="1" ht="12" customHeight="1" x14ac:dyDescent="0.2">
      <c r="A16" s="15" t="s">
        <v>13</v>
      </c>
      <c r="B16" s="16">
        <v>59695.333333333336</v>
      </c>
      <c r="C16" s="16">
        <v>48115</v>
      </c>
      <c r="D16" s="17">
        <v>49020</v>
      </c>
      <c r="E16" s="17">
        <v>48942</v>
      </c>
      <c r="F16" s="14">
        <v>45741</v>
      </c>
      <c r="G16" s="18">
        <v>43845</v>
      </c>
      <c r="H16" s="18">
        <v>39161</v>
      </c>
      <c r="I16" s="18">
        <v>39392</v>
      </c>
      <c r="J16" s="14">
        <v>37401</v>
      </c>
      <c r="K16" s="14">
        <v>37689</v>
      </c>
      <c r="L16" s="14">
        <v>37051</v>
      </c>
      <c r="M16" s="14">
        <v>34874</v>
      </c>
      <c r="N16" s="14">
        <v>32958.019999999997</v>
      </c>
      <c r="O16" s="14">
        <v>30890.68</v>
      </c>
      <c r="P16" s="14">
        <v>28949</v>
      </c>
      <c r="Q16" s="14">
        <v>28336</v>
      </c>
      <c r="R16" s="14">
        <v>28454</v>
      </c>
      <c r="S16" s="14">
        <v>28574</v>
      </c>
      <c r="T16" s="14">
        <v>26818</v>
      </c>
      <c r="U16" s="14">
        <v>27986</v>
      </c>
      <c r="V16" s="14">
        <v>28641</v>
      </c>
      <c r="W16" s="14">
        <v>28088</v>
      </c>
      <c r="X16" s="14">
        <v>27898</v>
      </c>
      <c r="Y16" s="14">
        <v>26853</v>
      </c>
      <c r="Z16" s="14">
        <v>27808</v>
      </c>
      <c r="AA16" s="14">
        <v>28008</v>
      </c>
      <c r="AC16" s="8"/>
      <c r="AD16" s="56"/>
      <c r="AE16" s="8"/>
      <c r="AF16" s="8"/>
    </row>
    <row r="17" spans="1:35" s="3" customFormat="1" ht="12" customHeight="1" x14ac:dyDescent="0.2">
      <c r="A17" s="15" t="s">
        <v>14</v>
      </c>
      <c r="B17" s="16">
        <v>10433.666666666666</v>
      </c>
      <c r="C17" s="16">
        <v>8157</v>
      </c>
      <c r="D17" s="17">
        <v>7198</v>
      </c>
      <c r="E17" s="17">
        <v>5866</v>
      </c>
      <c r="F17" s="19">
        <v>5067</v>
      </c>
      <c r="G17" s="18">
        <v>3923</v>
      </c>
      <c r="H17" s="18">
        <v>4035</v>
      </c>
      <c r="I17" s="18">
        <v>4424</v>
      </c>
      <c r="J17" s="14">
        <v>3028</v>
      </c>
      <c r="K17" s="14">
        <v>2950</v>
      </c>
      <c r="L17" s="14">
        <v>2416</v>
      </c>
      <c r="M17" s="14">
        <v>2226</v>
      </c>
      <c r="N17" s="14">
        <v>1861.33</v>
      </c>
      <c r="O17" s="14">
        <v>1916.81</v>
      </c>
      <c r="P17" s="14">
        <v>1789.22</v>
      </c>
      <c r="Q17" s="14">
        <v>1682</v>
      </c>
      <c r="R17" s="14">
        <v>1642</v>
      </c>
      <c r="S17" s="14">
        <v>1675</v>
      </c>
      <c r="T17" s="14">
        <v>1494</v>
      </c>
      <c r="U17" s="14">
        <v>1556</v>
      </c>
      <c r="V17" s="14">
        <v>1684</v>
      </c>
      <c r="W17" s="14">
        <v>1899</v>
      </c>
      <c r="X17" s="14">
        <v>1628</v>
      </c>
      <c r="Y17" s="14">
        <v>1713</v>
      </c>
      <c r="Z17" s="14">
        <v>1793</v>
      </c>
      <c r="AA17" s="14">
        <v>1918</v>
      </c>
      <c r="AC17" s="8"/>
      <c r="AD17" s="56"/>
      <c r="AE17" s="8"/>
      <c r="AF17" s="8"/>
    </row>
    <row r="18" spans="1:35" s="3" customFormat="1" ht="12" customHeight="1" x14ac:dyDescent="0.2">
      <c r="A18" s="15" t="s">
        <v>15</v>
      </c>
      <c r="B18" s="16">
        <v>238</v>
      </c>
      <c r="C18" s="16">
        <v>583</v>
      </c>
      <c r="D18" s="18">
        <v>540</v>
      </c>
      <c r="E18" s="18">
        <v>211</v>
      </c>
      <c r="F18" s="14">
        <v>291</v>
      </c>
      <c r="G18" s="18">
        <v>244</v>
      </c>
      <c r="H18" s="18">
        <v>397</v>
      </c>
      <c r="I18" s="18">
        <v>344</v>
      </c>
      <c r="J18" s="14">
        <v>258</v>
      </c>
      <c r="K18" s="14">
        <v>254</v>
      </c>
      <c r="L18" s="14">
        <v>231</v>
      </c>
      <c r="M18" s="14">
        <v>194</v>
      </c>
      <c r="N18" s="14">
        <v>217.76</v>
      </c>
      <c r="O18" s="14">
        <v>188.87</v>
      </c>
      <c r="P18" s="14">
        <v>170</v>
      </c>
      <c r="Q18" s="14">
        <v>170</v>
      </c>
      <c r="R18" s="14">
        <v>182</v>
      </c>
      <c r="S18" s="14">
        <v>207</v>
      </c>
      <c r="T18" s="14">
        <v>182</v>
      </c>
      <c r="U18" s="14">
        <v>192</v>
      </c>
      <c r="V18" s="14">
        <v>221</v>
      </c>
      <c r="W18" s="14">
        <v>245</v>
      </c>
      <c r="X18" s="14">
        <v>222</v>
      </c>
      <c r="Y18" s="14">
        <v>266</v>
      </c>
      <c r="Z18" s="14">
        <v>256</v>
      </c>
      <c r="AA18" s="14">
        <v>213</v>
      </c>
      <c r="AC18" s="8"/>
      <c r="AD18" s="8"/>
      <c r="AE18" s="8"/>
      <c r="AF18" s="8"/>
    </row>
    <row r="19" spans="1:35" s="3" customFormat="1" ht="12" customHeight="1" x14ac:dyDescent="0.2">
      <c r="A19" s="15" t="s">
        <v>16</v>
      </c>
      <c r="B19" s="16">
        <v>25739</v>
      </c>
      <c r="C19" s="16">
        <v>20244</v>
      </c>
      <c r="D19" s="18">
        <v>21046</v>
      </c>
      <c r="E19" s="18">
        <v>21647</v>
      </c>
      <c r="F19" s="14">
        <v>22006</v>
      </c>
      <c r="G19" s="18">
        <v>24329</v>
      </c>
      <c r="H19" s="18">
        <v>20506</v>
      </c>
      <c r="I19" s="18">
        <v>21128</v>
      </c>
      <c r="J19" s="14">
        <v>18816</v>
      </c>
      <c r="K19" s="14">
        <v>20612</v>
      </c>
      <c r="L19" s="14">
        <v>19616</v>
      </c>
      <c r="M19" s="14">
        <v>17464</v>
      </c>
      <c r="N19" s="14">
        <v>17592.810000000001</v>
      </c>
      <c r="O19" s="14">
        <v>16713</v>
      </c>
      <c r="P19" s="14">
        <v>16898.14</v>
      </c>
      <c r="Q19" s="14">
        <v>15553</v>
      </c>
      <c r="R19" s="14">
        <v>16162</v>
      </c>
      <c r="S19" s="14">
        <v>16859</v>
      </c>
      <c r="T19" s="14">
        <v>15713</v>
      </c>
      <c r="U19" s="14">
        <v>15322</v>
      </c>
      <c r="V19" s="14">
        <v>14912</v>
      </c>
      <c r="W19" s="14">
        <v>15192</v>
      </c>
      <c r="X19" s="14">
        <v>15700</v>
      </c>
      <c r="Y19" s="14">
        <v>16015</v>
      </c>
      <c r="Z19" s="14">
        <v>17465</v>
      </c>
      <c r="AA19" s="14">
        <v>17045</v>
      </c>
      <c r="AC19" s="8"/>
      <c r="AD19" s="8"/>
      <c r="AE19" s="8"/>
      <c r="AF19" s="8"/>
    </row>
    <row r="20" spans="1:35" s="3" customFormat="1" ht="12" customHeight="1" x14ac:dyDescent="0.2">
      <c r="A20" s="22" t="s">
        <v>17</v>
      </c>
      <c r="B20" s="16">
        <v>8346.6666666666661</v>
      </c>
      <c r="C20" s="16">
        <v>7523</v>
      </c>
      <c r="D20" s="18">
        <v>8101</v>
      </c>
      <c r="E20" s="18">
        <v>8049</v>
      </c>
      <c r="F20" s="14">
        <v>10306</v>
      </c>
      <c r="G20" s="18">
        <v>12217</v>
      </c>
      <c r="H20" s="18">
        <v>14080</v>
      </c>
      <c r="I20" s="18">
        <v>12918</v>
      </c>
      <c r="J20" s="14">
        <v>12400</v>
      </c>
      <c r="K20" s="14">
        <v>11811</v>
      </c>
      <c r="L20" s="14">
        <v>11257</v>
      </c>
      <c r="M20" s="14">
        <v>10086</v>
      </c>
      <c r="N20" s="14">
        <v>9968.5</v>
      </c>
      <c r="O20" s="14">
        <v>9279.25</v>
      </c>
      <c r="P20" s="14">
        <v>10274</v>
      </c>
      <c r="Q20" s="14">
        <v>9708</v>
      </c>
      <c r="R20" s="14">
        <v>9433</v>
      </c>
      <c r="S20" s="14">
        <v>9147</v>
      </c>
      <c r="T20" s="14">
        <v>8130</v>
      </c>
      <c r="U20" s="14">
        <v>8090</v>
      </c>
      <c r="V20" s="14">
        <v>8721</v>
      </c>
      <c r="W20" s="14">
        <v>8523</v>
      </c>
      <c r="X20" s="14">
        <v>7960</v>
      </c>
      <c r="Y20" s="14">
        <v>7683</v>
      </c>
      <c r="Z20" s="14">
        <v>7457</v>
      </c>
      <c r="AA20" s="14">
        <v>7425</v>
      </c>
      <c r="AC20" s="8"/>
      <c r="AD20" s="8"/>
      <c r="AE20" s="8"/>
      <c r="AF20" s="8"/>
      <c r="AI20" s="57"/>
    </row>
    <row r="21" spans="1:35" s="3" customFormat="1" ht="12" customHeight="1" x14ac:dyDescent="0.2">
      <c r="A21" s="22" t="s">
        <v>47</v>
      </c>
      <c r="B21" s="16"/>
      <c r="C21" s="16"/>
      <c r="D21" s="18"/>
      <c r="E21" s="18"/>
      <c r="F21" s="14"/>
      <c r="G21" s="18"/>
      <c r="H21" s="18"/>
      <c r="I21" s="18"/>
      <c r="J21" s="14"/>
      <c r="K21" s="14"/>
      <c r="L21" s="14"/>
      <c r="M21" s="14"/>
      <c r="N21" s="14"/>
      <c r="O21" s="14">
        <v>30</v>
      </c>
      <c r="P21" s="14">
        <v>34.04</v>
      </c>
      <c r="Q21" s="14">
        <v>27</v>
      </c>
      <c r="R21" s="14">
        <v>30</v>
      </c>
      <c r="S21" s="14">
        <v>38</v>
      </c>
      <c r="T21" s="14">
        <v>58</v>
      </c>
      <c r="U21" s="14">
        <v>63</v>
      </c>
      <c r="V21" s="14">
        <v>72</v>
      </c>
      <c r="W21" s="14">
        <v>186</v>
      </c>
      <c r="X21" s="14">
        <v>233</v>
      </c>
      <c r="Y21" s="14">
        <v>311</v>
      </c>
      <c r="Z21" s="14">
        <v>240</v>
      </c>
      <c r="AA21" s="14">
        <v>283</v>
      </c>
      <c r="AC21" s="8"/>
      <c r="AD21" s="8"/>
      <c r="AE21" s="8"/>
      <c r="AF21" s="8"/>
    </row>
    <row r="22" spans="1:35" s="3" customFormat="1" ht="12" customHeight="1" x14ac:dyDescent="0.2">
      <c r="A22" s="22"/>
      <c r="B22" s="23"/>
      <c r="C22" s="16"/>
      <c r="D22" s="18"/>
      <c r="E22" s="18"/>
      <c r="F22" s="11"/>
      <c r="G22" s="23"/>
      <c r="H22" s="23"/>
      <c r="I22" s="23"/>
      <c r="J22" s="14"/>
      <c r="K22" s="14"/>
      <c r="L22" s="14"/>
      <c r="M22" s="24"/>
      <c r="N22" s="24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C22" s="8"/>
      <c r="AD22" s="8"/>
      <c r="AE22" s="8"/>
      <c r="AF22" s="8"/>
    </row>
    <row r="23" spans="1:35" s="3" customFormat="1" ht="12" customHeight="1" x14ac:dyDescent="0.2">
      <c r="A23" s="49" t="s">
        <v>18</v>
      </c>
      <c r="B23" s="50">
        <v>2258.3333333333335</v>
      </c>
      <c r="C23" s="50">
        <v>3305</v>
      </c>
      <c r="D23" s="50">
        <v>2866</v>
      </c>
      <c r="E23" s="50">
        <v>2950</v>
      </c>
      <c r="F23" s="51">
        <v>2892</v>
      </c>
      <c r="G23" s="50">
        <f>SUM(G24:G26)</f>
        <v>3275</v>
      </c>
      <c r="H23" s="50">
        <f>SUM(H24:H26)</f>
        <v>4375</v>
      </c>
      <c r="I23" s="50">
        <f>SUM(I24:I26)</f>
        <v>5403</v>
      </c>
      <c r="J23" s="51">
        <v>4925</v>
      </c>
      <c r="K23" s="51">
        <v>5178</v>
      </c>
      <c r="L23" s="51">
        <v>5652</v>
      </c>
      <c r="M23" s="51">
        <f t="shared" ref="M23:O23" si="3">SUM(M24:M26)</f>
        <v>5609</v>
      </c>
      <c r="N23" s="51">
        <f t="shared" si="3"/>
        <v>4603.53</v>
      </c>
      <c r="O23" s="51">
        <f t="shared" si="3"/>
        <v>4035.29</v>
      </c>
      <c r="P23" s="51">
        <v>3816</v>
      </c>
      <c r="Q23" s="51">
        <v>3859</v>
      </c>
      <c r="R23" s="51">
        <v>3827</v>
      </c>
      <c r="S23" s="51">
        <v>4111</v>
      </c>
      <c r="T23" s="51">
        <v>4329</v>
      </c>
      <c r="U23" s="51">
        <v>5016</v>
      </c>
      <c r="V23" s="51">
        <v>5314</v>
      </c>
      <c r="W23" s="51">
        <v>5263</v>
      </c>
      <c r="X23" s="51">
        <v>5057</v>
      </c>
      <c r="Y23" s="51">
        <v>4714</v>
      </c>
      <c r="Z23" s="51">
        <v>4740</v>
      </c>
      <c r="AA23" s="51">
        <v>4462</v>
      </c>
      <c r="AC23" s="8"/>
      <c r="AD23" s="8"/>
      <c r="AE23" s="8"/>
      <c r="AF23" s="8"/>
    </row>
    <row r="24" spans="1:35" s="3" customFormat="1" ht="12" customHeight="1" x14ac:dyDescent="0.2">
      <c r="A24" s="22" t="s">
        <v>19</v>
      </c>
      <c r="B24" s="16">
        <v>2112</v>
      </c>
      <c r="C24" s="16">
        <v>2955</v>
      </c>
      <c r="D24" s="18">
        <v>2468</v>
      </c>
      <c r="E24" s="18">
        <v>2680</v>
      </c>
      <c r="F24" s="14">
        <v>2581</v>
      </c>
      <c r="G24" s="18">
        <v>2924</v>
      </c>
      <c r="H24" s="18">
        <v>3989</v>
      </c>
      <c r="I24" s="18">
        <v>4991</v>
      </c>
      <c r="J24" s="19">
        <v>4600</v>
      </c>
      <c r="K24" s="19">
        <v>4807</v>
      </c>
      <c r="L24" s="19">
        <v>5254</v>
      </c>
      <c r="M24" s="14">
        <v>5243</v>
      </c>
      <c r="N24" s="14">
        <v>4291.03</v>
      </c>
      <c r="O24" s="14">
        <v>3714.6</v>
      </c>
      <c r="P24" s="14">
        <v>3483</v>
      </c>
      <c r="Q24" s="14">
        <v>3496</v>
      </c>
      <c r="R24" s="14">
        <v>3473</v>
      </c>
      <c r="S24" s="14">
        <v>3619</v>
      </c>
      <c r="T24" s="14">
        <v>3759</v>
      </c>
      <c r="U24" s="14">
        <v>4355</v>
      </c>
      <c r="V24" s="14">
        <v>4553</v>
      </c>
      <c r="W24" s="14">
        <v>4109</v>
      </c>
      <c r="X24" s="14">
        <v>3891</v>
      </c>
      <c r="Y24" s="14">
        <v>3550</v>
      </c>
      <c r="Z24" s="14">
        <v>3573</v>
      </c>
      <c r="AA24" s="14">
        <v>3436</v>
      </c>
      <c r="AC24" s="56"/>
      <c r="AD24" s="8"/>
      <c r="AE24" s="8"/>
      <c r="AF24" s="8"/>
    </row>
    <row r="25" spans="1:35" s="3" customFormat="1" ht="12" customHeight="1" x14ac:dyDescent="0.2">
      <c r="A25" s="15" t="s">
        <v>20</v>
      </c>
      <c r="B25" s="16">
        <v>146.33333333333334</v>
      </c>
      <c r="C25" s="16">
        <v>350</v>
      </c>
      <c r="D25" s="18">
        <v>398</v>
      </c>
      <c r="E25" s="18">
        <v>270</v>
      </c>
      <c r="F25" s="14">
        <v>275</v>
      </c>
      <c r="G25" s="18">
        <v>300</v>
      </c>
      <c r="H25" s="18">
        <v>308</v>
      </c>
      <c r="I25" s="18">
        <v>311</v>
      </c>
      <c r="J25" s="14">
        <v>249</v>
      </c>
      <c r="K25" s="14">
        <v>272</v>
      </c>
      <c r="L25" s="14">
        <v>293</v>
      </c>
      <c r="M25" s="14">
        <v>278</v>
      </c>
      <c r="N25" s="14">
        <v>244.55</v>
      </c>
      <c r="O25" s="14">
        <v>258.54000000000002</v>
      </c>
      <c r="P25" s="14">
        <v>274</v>
      </c>
      <c r="Q25" s="14">
        <v>319</v>
      </c>
      <c r="R25" s="14">
        <v>305</v>
      </c>
      <c r="S25" s="14">
        <v>426</v>
      </c>
      <c r="T25" s="14">
        <v>493</v>
      </c>
      <c r="U25" s="14">
        <v>556</v>
      </c>
      <c r="V25" s="14">
        <v>646</v>
      </c>
      <c r="W25" s="14">
        <v>1039</v>
      </c>
      <c r="X25" s="14">
        <v>1003</v>
      </c>
      <c r="Y25" s="14">
        <v>1002</v>
      </c>
      <c r="Z25" s="14">
        <v>957</v>
      </c>
      <c r="AA25" s="14">
        <v>722</v>
      </c>
      <c r="AC25" s="8"/>
      <c r="AD25" s="8"/>
      <c r="AE25" s="8"/>
      <c r="AF25" s="8"/>
    </row>
    <row r="26" spans="1:35" s="3" customFormat="1" ht="12" customHeight="1" x14ac:dyDescent="0.2">
      <c r="A26" s="15" t="s">
        <v>21</v>
      </c>
      <c r="B26" s="26" t="s">
        <v>12</v>
      </c>
      <c r="C26" s="16"/>
      <c r="D26" s="18"/>
      <c r="E26" s="18"/>
      <c r="F26" s="19">
        <v>36</v>
      </c>
      <c r="G26" s="18">
        <v>51</v>
      </c>
      <c r="H26" s="18">
        <v>78</v>
      </c>
      <c r="I26" s="18">
        <v>101</v>
      </c>
      <c r="J26" s="14">
        <v>76</v>
      </c>
      <c r="K26" s="14">
        <v>99</v>
      </c>
      <c r="L26" s="14">
        <v>105</v>
      </c>
      <c r="M26" s="14">
        <v>88</v>
      </c>
      <c r="N26" s="14">
        <v>67.95</v>
      </c>
      <c r="O26" s="14">
        <v>62.15</v>
      </c>
      <c r="P26" s="14">
        <v>59</v>
      </c>
      <c r="Q26" s="14">
        <v>44</v>
      </c>
      <c r="R26" s="14">
        <v>49</v>
      </c>
      <c r="S26" s="14">
        <v>66</v>
      </c>
      <c r="T26" s="14">
        <v>77</v>
      </c>
      <c r="U26" s="14">
        <v>105</v>
      </c>
      <c r="V26" s="14">
        <v>115</v>
      </c>
      <c r="W26" s="14">
        <v>115</v>
      </c>
      <c r="X26" s="14">
        <v>163</v>
      </c>
      <c r="Y26" s="14">
        <v>162</v>
      </c>
      <c r="Z26" s="14">
        <v>210</v>
      </c>
      <c r="AA26" s="14">
        <v>304</v>
      </c>
      <c r="AC26" s="8"/>
      <c r="AD26" s="56"/>
      <c r="AE26" s="8"/>
      <c r="AF26" s="8"/>
    </row>
    <row r="27" spans="1:35" s="3" customFormat="1" ht="12" customHeight="1" x14ac:dyDescent="0.2">
      <c r="A27" s="15"/>
      <c r="B27" s="16"/>
      <c r="C27" s="10"/>
      <c r="D27" s="13"/>
      <c r="E27" s="13"/>
      <c r="F27" s="8"/>
      <c r="G27" s="18"/>
      <c r="H27" s="18"/>
      <c r="I27" s="18"/>
      <c r="J27" s="14"/>
      <c r="K27" s="14"/>
      <c r="L27" s="14"/>
      <c r="M27" s="14"/>
      <c r="N27" s="14"/>
      <c r="O27" s="14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C27" s="8"/>
      <c r="AD27" s="8"/>
      <c r="AE27" s="8"/>
      <c r="AF27" s="8"/>
    </row>
    <row r="28" spans="1:35" s="3" customFormat="1" ht="12" customHeight="1" x14ac:dyDescent="0.2">
      <c r="A28" s="49" t="s">
        <v>22</v>
      </c>
      <c r="B28" s="50">
        <v>36384.666666666664</v>
      </c>
      <c r="C28" s="50">
        <v>35584</v>
      </c>
      <c r="D28" s="50">
        <v>34183</v>
      </c>
      <c r="E28" s="50">
        <v>34429</v>
      </c>
      <c r="F28" s="51">
        <v>34775</v>
      </c>
      <c r="G28" s="50">
        <f>SUM(G29:G31)</f>
        <v>34073</v>
      </c>
      <c r="H28" s="50">
        <f>SUM(H29:H31)</f>
        <v>33840</v>
      </c>
      <c r="I28" s="50">
        <f>SUM(I29:I31)</f>
        <v>33029</v>
      </c>
      <c r="J28" s="51">
        <v>33609</v>
      </c>
      <c r="K28" s="51">
        <v>32198</v>
      </c>
      <c r="L28" s="51">
        <v>31984</v>
      </c>
      <c r="M28" s="51">
        <f t="shared" ref="M28:O28" si="4">SUM(M29:M31)</f>
        <v>33613</v>
      </c>
      <c r="N28" s="51">
        <f t="shared" si="4"/>
        <v>32600.19</v>
      </c>
      <c r="O28" s="51">
        <f t="shared" si="4"/>
        <v>32411.05</v>
      </c>
      <c r="P28" s="51">
        <v>29640</v>
      </c>
      <c r="Q28" s="51">
        <v>31485</v>
      </c>
      <c r="R28" s="51">
        <v>30798</v>
      </c>
      <c r="S28" s="51">
        <v>31558</v>
      </c>
      <c r="T28" s="51">
        <v>32965</v>
      </c>
      <c r="U28" s="51">
        <v>31180</v>
      </c>
      <c r="V28" s="51">
        <v>30594</v>
      </c>
      <c r="W28" s="51">
        <v>30905</v>
      </c>
      <c r="X28" s="51">
        <v>30133</v>
      </c>
      <c r="Y28" s="51">
        <v>28970</v>
      </c>
      <c r="Z28" s="51">
        <v>28972</v>
      </c>
      <c r="AA28" s="51">
        <v>27268</v>
      </c>
      <c r="AC28" s="8"/>
      <c r="AD28" s="8"/>
      <c r="AE28" s="8"/>
      <c r="AF28" s="8"/>
    </row>
    <row r="29" spans="1:35" s="3" customFormat="1" ht="12" customHeight="1" x14ac:dyDescent="0.2">
      <c r="A29" s="22" t="s">
        <v>23</v>
      </c>
      <c r="B29" s="16">
        <v>18333.333333333332</v>
      </c>
      <c r="C29" s="16">
        <v>14962</v>
      </c>
      <c r="D29" s="18">
        <v>13883</v>
      </c>
      <c r="E29" s="18">
        <v>13740</v>
      </c>
      <c r="F29" s="14">
        <v>14153</v>
      </c>
      <c r="G29" s="18">
        <v>13785</v>
      </c>
      <c r="H29" s="18">
        <v>13460</v>
      </c>
      <c r="I29" s="18">
        <v>13579</v>
      </c>
      <c r="J29" s="14">
        <v>13335</v>
      </c>
      <c r="K29" s="14">
        <v>12510</v>
      </c>
      <c r="L29" s="14">
        <v>11973</v>
      </c>
      <c r="M29" s="14">
        <v>11745</v>
      </c>
      <c r="N29" s="14">
        <v>11058.4</v>
      </c>
      <c r="O29" s="14">
        <v>11215.12</v>
      </c>
      <c r="P29" s="14">
        <v>10874</v>
      </c>
      <c r="Q29" s="14">
        <v>11250</v>
      </c>
      <c r="R29" s="14">
        <v>10875</v>
      </c>
      <c r="S29" s="14">
        <v>11039</v>
      </c>
      <c r="T29" s="14">
        <v>11341</v>
      </c>
      <c r="U29" s="14">
        <v>10891</v>
      </c>
      <c r="V29" s="14">
        <v>10995</v>
      </c>
      <c r="W29" s="14">
        <v>11276</v>
      </c>
      <c r="X29" s="14">
        <v>11107</v>
      </c>
      <c r="Y29" s="14">
        <v>10981</v>
      </c>
      <c r="Z29" s="14">
        <v>10956</v>
      </c>
      <c r="AA29" s="14">
        <v>10711</v>
      </c>
      <c r="AC29" s="56"/>
      <c r="AD29" s="8"/>
      <c r="AE29" s="8"/>
      <c r="AF29" s="8"/>
    </row>
    <row r="30" spans="1:35" s="3" customFormat="1" ht="12" customHeight="1" x14ac:dyDescent="0.2">
      <c r="A30" s="22" t="s">
        <v>24</v>
      </c>
      <c r="B30" s="16">
        <v>14307.666666666666</v>
      </c>
      <c r="C30" s="16">
        <v>16727</v>
      </c>
      <c r="D30" s="18">
        <v>16675</v>
      </c>
      <c r="E30" s="18">
        <v>17450</v>
      </c>
      <c r="F30" s="14">
        <v>17725</v>
      </c>
      <c r="G30" s="18">
        <v>17757</v>
      </c>
      <c r="H30" s="18">
        <v>18175</v>
      </c>
      <c r="I30" s="18">
        <v>17545</v>
      </c>
      <c r="J30" s="14">
        <v>18622</v>
      </c>
      <c r="K30" s="14">
        <v>18248</v>
      </c>
      <c r="L30" s="14">
        <v>18739</v>
      </c>
      <c r="M30" s="14">
        <v>20660</v>
      </c>
      <c r="N30" s="14">
        <v>20469.490000000002</v>
      </c>
      <c r="O30" s="14">
        <v>20191.45</v>
      </c>
      <c r="P30" s="14">
        <v>17842</v>
      </c>
      <c r="Q30" s="14">
        <v>19378</v>
      </c>
      <c r="R30" s="14">
        <v>19211</v>
      </c>
      <c r="S30" s="14">
        <v>19893</v>
      </c>
      <c r="T30" s="14">
        <v>21040</v>
      </c>
      <c r="U30" s="14">
        <v>19759</v>
      </c>
      <c r="V30" s="14">
        <v>19095</v>
      </c>
      <c r="W30" s="14">
        <v>19135</v>
      </c>
      <c r="X30" s="14">
        <v>18578</v>
      </c>
      <c r="Y30" s="14">
        <v>17555</v>
      </c>
      <c r="Z30" s="14">
        <v>17602</v>
      </c>
      <c r="AA30" s="14">
        <v>16186</v>
      </c>
      <c r="AC30" s="8"/>
      <c r="AD30" s="8"/>
      <c r="AE30" s="8"/>
      <c r="AF30" s="8"/>
    </row>
    <row r="31" spans="1:35" s="3" customFormat="1" ht="12" customHeight="1" x14ac:dyDescent="0.2">
      <c r="A31" s="22" t="s">
        <v>25</v>
      </c>
      <c r="B31" s="16">
        <v>3743.6666666666665</v>
      </c>
      <c r="C31" s="16">
        <v>3895</v>
      </c>
      <c r="D31" s="18">
        <v>3625</v>
      </c>
      <c r="E31" s="18">
        <v>3239</v>
      </c>
      <c r="F31" s="14">
        <v>2897</v>
      </c>
      <c r="G31" s="18">
        <v>2531</v>
      </c>
      <c r="H31" s="18">
        <v>2205</v>
      </c>
      <c r="I31" s="18">
        <v>1905</v>
      </c>
      <c r="J31" s="14">
        <v>1652</v>
      </c>
      <c r="K31" s="14">
        <v>1440</v>
      </c>
      <c r="L31" s="14">
        <v>1272</v>
      </c>
      <c r="M31" s="14">
        <v>1208</v>
      </c>
      <c r="N31" s="14">
        <v>1072.3</v>
      </c>
      <c r="O31" s="14">
        <v>1004.48</v>
      </c>
      <c r="P31" s="14">
        <v>924</v>
      </c>
      <c r="Q31" s="14">
        <v>857</v>
      </c>
      <c r="R31" s="14">
        <v>712</v>
      </c>
      <c r="S31" s="14">
        <v>626</v>
      </c>
      <c r="T31" s="14">
        <v>584</v>
      </c>
      <c r="U31" s="14">
        <v>530</v>
      </c>
      <c r="V31" s="14">
        <v>504</v>
      </c>
      <c r="W31" s="14">
        <v>494</v>
      </c>
      <c r="X31" s="14">
        <v>448</v>
      </c>
      <c r="Y31" s="14">
        <v>434</v>
      </c>
      <c r="Z31" s="14">
        <v>414</v>
      </c>
      <c r="AA31" s="14">
        <v>371</v>
      </c>
      <c r="AC31" s="8"/>
      <c r="AD31" s="56"/>
      <c r="AE31" s="8"/>
      <c r="AF31" s="8"/>
    </row>
    <row r="32" spans="1:35" s="3" customFormat="1" ht="12" customHeight="1" x14ac:dyDescent="0.2">
      <c r="A32" s="22"/>
      <c r="B32" s="16"/>
      <c r="C32" s="16"/>
      <c r="D32" s="18"/>
      <c r="E32" s="18"/>
      <c r="F32" s="8"/>
      <c r="G32" s="18"/>
      <c r="H32" s="18"/>
      <c r="I32" s="18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C32" s="8"/>
      <c r="AD32" s="8"/>
      <c r="AE32" s="8"/>
      <c r="AF32" s="8"/>
    </row>
    <row r="33" spans="1:32" s="3" customFormat="1" ht="12" customHeight="1" x14ac:dyDescent="0.2">
      <c r="A33" s="52" t="s">
        <v>26</v>
      </c>
      <c r="B33" s="50">
        <v>18203.333333333332</v>
      </c>
      <c r="C33" s="50">
        <v>18103</v>
      </c>
      <c r="D33" s="50">
        <v>19449</v>
      </c>
      <c r="E33" s="51">
        <v>18914</v>
      </c>
      <c r="F33" s="51">
        <v>17618</v>
      </c>
      <c r="G33" s="50">
        <f>SUM(G34:G36)</f>
        <v>17005</v>
      </c>
      <c r="H33" s="50">
        <f>SUM(H34:H36)</f>
        <v>20968</v>
      </c>
      <c r="I33" s="50">
        <f>SUM(I34:I36)</f>
        <v>22889</v>
      </c>
      <c r="J33" s="51">
        <v>23217</v>
      </c>
      <c r="K33" s="51">
        <v>23143</v>
      </c>
      <c r="L33" s="51">
        <v>23830</v>
      </c>
      <c r="M33" s="51">
        <f t="shared" ref="M33:O33" si="5">SUM(M34:M37)</f>
        <v>24528</v>
      </c>
      <c r="N33" s="51">
        <f t="shared" si="5"/>
        <v>24439.579999999998</v>
      </c>
      <c r="O33" s="51">
        <f t="shared" si="5"/>
        <v>25019.72</v>
      </c>
      <c r="P33" s="51">
        <v>25393</v>
      </c>
      <c r="Q33" s="51">
        <v>25698</v>
      </c>
      <c r="R33" s="51">
        <v>25928</v>
      </c>
      <c r="S33" s="51">
        <v>27106</v>
      </c>
      <c r="T33" s="51">
        <v>28686</v>
      </c>
      <c r="U33" s="51">
        <v>29769</v>
      </c>
      <c r="V33" s="51">
        <v>27687</v>
      </c>
      <c r="W33" s="51">
        <v>27433</v>
      </c>
      <c r="X33" s="51">
        <v>30060</v>
      </c>
      <c r="Y33" s="51">
        <v>30404</v>
      </c>
      <c r="Z33" s="51">
        <v>30979</v>
      </c>
      <c r="AA33" s="51">
        <v>31969</v>
      </c>
      <c r="AC33" s="8"/>
      <c r="AD33" s="8"/>
      <c r="AE33" s="8"/>
      <c r="AF33" s="8"/>
    </row>
    <row r="34" spans="1:32" s="3" customFormat="1" ht="12" customHeight="1" x14ac:dyDescent="0.2">
      <c r="A34" s="22" t="s">
        <v>27</v>
      </c>
      <c r="B34" s="16">
        <v>16729.666666666668</v>
      </c>
      <c r="C34" s="16">
        <v>14745</v>
      </c>
      <c r="D34" s="18">
        <v>15169</v>
      </c>
      <c r="E34" s="18">
        <v>14865</v>
      </c>
      <c r="F34" s="14">
        <v>13112</v>
      </c>
      <c r="G34" s="18">
        <v>12019</v>
      </c>
      <c r="H34" s="18">
        <v>14247</v>
      </c>
      <c r="I34" s="18">
        <v>14883</v>
      </c>
      <c r="J34" s="14">
        <v>15751</v>
      </c>
      <c r="K34" s="14">
        <v>16549</v>
      </c>
      <c r="L34" s="14">
        <v>17402</v>
      </c>
      <c r="M34" s="14">
        <v>18649</v>
      </c>
      <c r="N34" s="14">
        <v>19203.009999999998</v>
      </c>
      <c r="O34" s="14">
        <v>20258.91</v>
      </c>
      <c r="P34" s="14">
        <v>20731</v>
      </c>
      <c r="Q34" s="14">
        <v>21252</v>
      </c>
      <c r="R34" s="14">
        <v>21268</v>
      </c>
      <c r="S34" s="14">
        <v>21726</v>
      </c>
      <c r="T34" s="14">
        <v>23184</v>
      </c>
      <c r="U34" s="14">
        <v>23432</v>
      </c>
      <c r="V34" s="14">
        <v>20979</v>
      </c>
      <c r="W34" s="14">
        <v>20419</v>
      </c>
      <c r="X34" s="14">
        <v>22811</v>
      </c>
      <c r="Y34" s="14">
        <v>22697</v>
      </c>
      <c r="Z34" s="14">
        <v>24391</v>
      </c>
      <c r="AA34" s="14">
        <v>24821</v>
      </c>
      <c r="AC34" s="8"/>
      <c r="AD34" s="8"/>
      <c r="AE34" s="8"/>
      <c r="AF34" s="8"/>
    </row>
    <row r="35" spans="1:32" s="3" customFormat="1" ht="12" customHeight="1" x14ac:dyDescent="0.2">
      <c r="A35" s="22" t="s">
        <v>51</v>
      </c>
      <c r="B35" s="26" t="s">
        <v>12</v>
      </c>
      <c r="C35" s="16">
        <v>1017</v>
      </c>
      <c r="D35" s="18">
        <v>1396</v>
      </c>
      <c r="E35" s="14">
        <v>1776</v>
      </c>
      <c r="F35" s="14">
        <v>3554</v>
      </c>
      <c r="G35" s="14">
        <v>4579</v>
      </c>
      <c r="H35" s="14">
        <v>5114</v>
      </c>
      <c r="I35" s="14">
        <v>5478</v>
      </c>
      <c r="J35" s="14">
        <v>4945</v>
      </c>
      <c r="K35" s="14">
        <v>5042</v>
      </c>
      <c r="L35" s="14">
        <v>5268</v>
      </c>
      <c r="M35" s="14">
        <v>4851</v>
      </c>
      <c r="N35" s="14">
        <v>4217.91</v>
      </c>
      <c r="O35" s="14">
        <v>3633.04</v>
      </c>
      <c r="P35" s="14">
        <v>3544</v>
      </c>
      <c r="Q35" s="14">
        <v>3289</v>
      </c>
      <c r="R35" s="14">
        <v>3526</v>
      </c>
      <c r="S35" s="14">
        <v>3927</v>
      </c>
      <c r="T35" s="14">
        <v>3957</v>
      </c>
      <c r="U35" s="14">
        <v>4568</v>
      </c>
      <c r="V35" s="14">
        <v>4885</v>
      </c>
      <c r="W35" s="14">
        <v>5258</v>
      </c>
      <c r="X35" s="14">
        <v>5386</v>
      </c>
      <c r="Y35" s="14">
        <v>5903</v>
      </c>
      <c r="Z35" s="14">
        <v>4472</v>
      </c>
      <c r="AA35" s="14">
        <v>4795</v>
      </c>
      <c r="AC35" s="56"/>
      <c r="AD35" s="8"/>
      <c r="AE35" s="8"/>
      <c r="AF35" s="8"/>
    </row>
    <row r="36" spans="1:32" s="3" customFormat="1" ht="12" customHeight="1" x14ac:dyDescent="0.2">
      <c r="A36" s="22" t="s">
        <v>28</v>
      </c>
      <c r="B36" s="16">
        <v>1473.6666666666667</v>
      </c>
      <c r="C36" s="16">
        <v>2341</v>
      </c>
      <c r="D36" s="18">
        <v>2884</v>
      </c>
      <c r="E36" s="14">
        <v>2273</v>
      </c>
      <c r="F36" s="14">
        <v>952</v>
      </c>
      <c r="G36" s="18">
        <v>407</v>
      </c>
      <c r="H36" s="18">
        <v>1607</v>
      </c>
      <c r="I36" s="18">
        <v>2528</v>
      </c>
      <c r="J36" s="14">
        <v>2495</v>
      </c>
      <c r="K36" s="14">
        <v>1518</v>
      </c>
      <c r="L36" s="14">
        <v>1125</v>
      </c>
      <c r="M36" s="14">
        <v>998</v>
      </c>
      <c r="N36" s="14">
        <v>996.85</v>
      </c>
      <c r="O36" s="14">
        <v>1107.53</v>
      </c>
      <c r="P36" s="14">
        <v>1087</v>
      </c>
      <c r="Q36" s="14">
        <v>1123</v>
      </c>
      <c r="R36" s="14">
        <v>1085</v>
      </c>
      <c r="S36" s="14">
        <v>1407</v>
      </c>
      <c r="T36" s="14">
        <v>1496</v>
      </c>
      <c r="U36" s="14">
        <v>1719</v>
      </c>
      <c r="V36" s="14">
        <v>1765</v>
      </c>
      <c r="W36" s="14">
        <v>1695</v>
      </c>
      <c r="X36" s="14">
        <v>1801</v>
      </c>
      <c r="Y36" s="14">
        <v>1721</v>
      </c>
      <c r="Z36" s="14">
        <v>2031</v>
      </c>
      <c r="AA36" s="14">
        <v>2240</v>
      </c>
      <c r="AC36" s="8"/>
      <c r="AD36" s="8"/>
      <c r="AE36" s="8"/>
      <c r="AF36" s="8"/>
    </row>
    <row r="37" spans="1:32" s="3" customFormat="1" ht="12" customHeight="1" x14ac:dyDescent="0.2">
      <c r="A37" s="27" t="s">
        <v>29</v>
      </c>
      <c r="B37" s="16"/>
      <c r="C37" s="16"/>
      <c r="D37" s="18"/>
      <c r="E37" s="14"/>
      <c r="F37" s="11"/>
      <c r="G37" s="18"/>
      <c r="H37" s="18"/>
      <c r="I37" s="18"/>
      <c r="J37" s="14">
        <v>26</v>
      </c>
      <c r="K37" s="14">
        <v>34</v>
      </c>
      <c r="L37" s="14">
        <v>35</v>
      </c>
      <c r="M37" s="28">
        <v>30</v>
      </c>
      <c r="N37" s="28">
        <v>21.81</v>
      </c>
      <c r="O37" s="14">
        <v>20.239999999999998</v>
      </c>
      <c r="P37" s="14">
        <v>31</v>
      </c>
      <c r="Q37" s="14">
        <v>34</v>
      </c>
      <c r="R37" s="14">
        <v>49</v>
      </c>
      <c r="S37" s="14">
        <v>46</v>
      </c>
      <c r="T37" s="14">
        <v>49</v>
      </c>
      <c r="U37" s="14">
        <v>50</v>
      </c>
      <c r="V37" s="14">
        <v>58</v>
      </c>
      <c r="W37" s="14">
        <v>61</v>
      </c>
      <c r="X37" s="14">
        <v>62</v>
      </c>
      <c r="Y37" s="14">
        <v>83</v>
      </c>
      <c r="Z37" s="14">
        <v>85</v>
      </c>
      <c r="AA37" s="14">
        <v>113</v>
      </c>
      <c r="AC37" s="8"/>
      <c r="AD37" s="8"/>
      <c r="AE37" s="8"/>
      <c r="AF37" s="8"/>
    </row>
    <row r="38" spans="1:32" s="3" customFormat="1" ht="12" customHeight="1" x14ac:dyDescent="0.2">
      <c r="A38" s="22"/>
      <c r="B38" s="21"/>
      <c r="C38" s="10"/>
      <c r="D38" s="13"/>
      <c r="E38" s="13"/>
      <c r="F38" s="11"/>
      <c r="G38" s="23"/>
      <c r="H38" s="23"/>
      <c r="I38" s="23"/>
      <c r="J38" s="14"/>
      <c r="K38" s="14"/>
      <c r="L38" s="14"/>
      <c r="M38" s="19"/>
      <c r="N38" s="19"/>
      <c r="O38" s="14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C38" s="8"/>
      <c r="AD38" s="56"/>
      <c r="AE38" s="8"/>
      <c r="AF38" s="8"/>
    </row>
    <row r="39" spans="1:32" s="3" customFormat="1" ht="12" customHeight="1" x14ac:dyDescent="0.2">
      <c r="A39" s="52" t="s">
        <v>30</v>
      </c>
      <c r="B39" s="53" t="s">
        <v>12</v>
      </c>
      <c r="C39" s="51">
        <v>1535</v>
      </c>
      <c r="D39" s="51">
        <v>1631</v>
      </c>
      <c r="E39" s="51">
        <v>1728</v>
      </c>
      <c r="F39" s="51">
        <v>1413</v>
      </c>
      <c r="G39" s="51">
        <v>1243</v>
      </c>
      <c r="H39" s="51">
        <v>1175</v>
      </c>
      <c r="I39" s="51">
        <v>1233</v>
      </c>
      <c r="J39" s="51">
        <v>1275</v>
      </c>
      <c r="K39" s="51">
        <v>1306</v>
      </c>
      <c r="L39" s="51">
        <v>1461</v>
      </c>
      <c r="M39" s="51">
        <f t="shared" ref="M39:O39" si="6">SUM(M40:M42)</f>
        <v>1645</v>
      </c>
      <c r="N39" s="51">
        <f>SUM(N40:N42)</f>
        <v>1486.4</v>
      </c>
      <c r="O39" s="51">
        <f t="shared" si="6"/>
        <v>1204</v>
      </c>
      <c r="P39" s="51">
        <v>1100.1100000000001</v>
      </c>
      <c r="Q39" s="51">
        <v>998</v>
      </c>
      <c r="R39" s="51">
        <v>859</v>
      </c>
      <c r="S39" s="51">
        <v>558</v>
      </c>
      <c r="T39" s="51">
        <v>6</v>
      </c>
      <c r="U39" s="51">
        <v>181</v>
      </c>
      <c r="V39" s="51">
        <v>198</v>
      </c>
      <c r="W39" s="51">
        <v>255</v>
      </c>
      <c r="X39" s="51">
        <v>359</v>
      </c>
      <c r="Y39" s="51">
        <v>240</v>
      </c>
      <c r="Z39" s="51">
        <v>238</v>
      </c>
      <c r="AA39" s="51">
        <v>370</v>
      </c>
      <c r="AC39" s="8"/>
      <c r="AD39" s="56"/>
      <c r="AE39" s="8"/>
      <c r="AF39" s="8"/>
    </row>
    <row r="40" spans="1:32" s="3" customFormat="1" ht="12" customHeight="1" x14ac:dyDescent="0.2">
      <c r="A40" s="22" t="s">
        <v>31</v>
      </c>
      <c r="B40" s="26" t="s">
        <v>12</v>
      </c>
      <c r="C40" s="8"/>
      <c r="D40" s="8"/>
      <c r="E40" s="8"/>
      <c r="F40" s="8"/>
      <c r="G40" s="14">
        <v>1116</v>
      </c>
      <c r="H40" s="14">
        <v>1063</v>
      </c>
      <c r="I40" s="14">
        <v>1123</v>
      </c>
      <c r="J40" s="19">
        <v>1088</v>
      </c>
      <c r="K40" s="19">
        <v>1102</v>
      </c>
      <c r="L40" s="19">
        <v>1286</v>
      </c>
      <c r="M40" s="14">
        <v>1551</v>
      </c>
      <c r="N40" s="14">
        <v>1454.75</v>
      </c>
      <c r="O40" s="14">
        <v>1175</v>
      </c>
      <c r="P40" s="14">
        <v>1074.6400000000001</v>
      </c>
      <c r="Q40" s="14">
        <v>957</v>
      </c>
      <c r="R40" s="14">
        <v>829</v>
      </c>
      <c r="S40" s="14">
        <v>519</v>
      </c>
      <c r="T40" s="14">
        <v>0</v>
      </c>
      <c r="U40" s="14">
        <v>116</v>
      </c>
      <c r="V40" s="14">
        <v>106</v>
      </c>
      <c r="W40" s="14">
        <v>135</v>
      </c>
      <c r="X40" s="14">
        <v>187</v>
      </c>
      <c r="Y40" s="14">
        <v>97</v>
      </c>
      <c r="Z40" s="14">
        <v>117</v>
      </c>
      <c r="AA40" s="14">
        <v>149</v>
      </c>
      <c r="AC40" s="8"/>
      <c r="AD40" s="8"/>
      <c r="AE40" s="56"/>
      <c r="AF40" s="8"/>
    </row>
    <row r="41" spans="1:32" s="3" customFormat="1" ht="12" customHeight="1" x14ac:dyDescent="0.2">
      <c r="A41" s="27" t="s">
        <v>32</v>
      </c>
      <c r="B41" s="26" t="s">
        <v>12</v>
      </c>
      <c r="C41" s="16">
        <v>1513</v>
      </c>
      <c r="D41" s="18">
        <v>1531</v>
      </c>
      <c r="E41" s="14">
        <v>1576</v>
      </c>
      <c r="F41" s="14">
        <v>1231</v>
      </c>
      <c r="G41" s="14">
        <f>G39-G40</f>
        <v>127</v>
      </c>
      <c r="H41" s="14">
        <f>H39-H40</f>
        <v>112</v>
      </c>
      <c r="I41" s="14">
        <f>I39-I40</f>
        <v>110</v>
      </c>
      <c r="J41" s="19">
        <v>36</v>
      </c>
      <c r="K41" s="19">
        <v>41</v>
      </c>
      <c r="L41" s="19">
        <v>41</v>
      </c>
      <c r="M41" s="28">
        <v>23</v>
      </c>
      <c r="N41" s="28">
        <v>19.260000000000002</v>
      </c>
      <c r="O41" s="14">
        <v>21</v>
      </c>
      <c r="P41" s="14">
        <v>18.97</v>
      </c>
      <c r="Q41" s="14">
        <v>33</v>
      </c>
      <c r="R41" s="14">
        <v>24</v>
      </c>
      <c r="S41" s="14">
        <v>33</v>
      </c>
      <c r="T41" s="14">
        <v>0</v>
      </c>
      <c r="U41" s="14">
        <v>44</v>
      </c>
      <c r="V41" s="14">
        <v>40</v>
      </c>
      <c r="W41" s="14">
        <v>52</v>
      </c>
      <c r="X41" s="14">
        <v>46</v>
      </c>
      <c r="Y41" s="14">
        <v>49</v>
      </c>
      <c r="Z41" s="14">
        <v>31</v>
      </c>
      <c r="AA41" s="14">
        <v>23</v>
      </c>
      <c r="AC41" s="56"/>
      <c r="AD41" s="8"/>
      <c r="AE41" s="56"/>
      <c r="AF41" s="8"/>
    </row>
    <row r="42" spans="1:32" s="3" customFormat="1" ht="12" customHeight="1" x14ac:dyDescent="0.2">
      <c r="A42" s="22" t="s">
        <v>33</v>
      </c>
      <c r="B42" s="26"/>
      <c r="C42" s="19">
        <v>22</v>
      </c>
      <c r="D42" s="14">
        <v>100</v>
      </c>
      <c r="E42" s="14">
        <v>152</v>
      </c>
      <c r="F42" s="14">
        <v>182</v>
      </c>
      <c r="G42" s="14"/>
      <c r="H42" s="14"/>
      <c r="I42" s="14"/>
      <c r="J42" s="14">
        <v>151</v>
      </c>
      <c r="K42" s="14">
        <v>163</v>
      </c>
      <c r="L42" s="14">
        <v>134</v>
      </c>
      <c r="M42" s="19">
        <v>71</v>
      </c>
      <c r="N42" s="19">
        <v>12.39</v>
      </c>
      <c r="O42" s="14">
        <v>8</v>
      </c>
      <c r="P42" s="14">
        <v>6.5</v>
      </c>
      <c r="Q42" s="14">
        <v>8</v>
      </c>
      <c r="R42" s="14">
        <v>6</v>
      </c>
      <c r="S42" s="14">
        <v>6</v>
      </c>
      <c r="T42" s="14">
        <v>6</v>
      </c>
      <c r="U42" s="14">
        <v>21</v>
      </c>
      <c r="V42" s="14">
        <v>52</v>
      </c>
      <c r="W42" s="14">
        <v>68</v>
      </c>
      <c r="X42" s="14">
        <v>126</v>
      </c>
      <c r="Y42" s="14">
        <v>94</v>
      </c>
      <c r="Z42" s="14">
        <v>90</v>
      </c>
      <c r="AA42" s="14">
        <v>198</v>
      </c>
      <c r="AC42" s="8"/>
      <c r="AD42" s="8"/>
      <c r="AE42" s="8"/>
      <c r="AF42" s="8"/>
    </row>
    <row r="43" spans="1:32" s="3" customFormat="1" ht="12" customHeight="1" x14ac:dyDescent="0.2">
      <c r="A43" s="22"/>
      <c r="B43" s="21"/>
      <c r="C43" s="10"/>
      <c r="D43" s="13"/>
      <c r="E43" s="13"/>
      <c r="F43" s="14"/>
      <c r="G43" s="23"/>
      <c r="H43" s="23"/>
      <c r="I43" s="23"/>
      <c r="J43" s="14"/>
      <c r="K43" s="14"/>
      <c r="L43" s="14"/>
      <c r="M43" s="19"/>
      <c r="N43" s="19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C43" s="8"/>
      <c r="AD43" s="8"/>
      <c r="AE43" s="8"/>
      <c r="AF43" s="8"/>
    </row>
    <row r="44" spans="1:32" s="3" customFormat="1" ht="12" customHeight="1" x14ac:dyDescent="0.2">
      <c r="A44" s="49" t="s">
        <v>34</v>
      </c>
      <c r="B44" s="50">
        <v>8250</v>
      </c>
      <c r="C44" s="51">
        <v>8474</v>
      </c>
      <c r="D44" s="51">
        <v>8076</v>
      </c>
      <c r="E44" s="51">
        <v>8189</v>
      </c>
      <c r="F44" s="51">
        <v>8459</v>
      </c>
      <c r="G44" s="50">
        <v>8390</v>
      </c>
      <c r="H44" s="50">
        <v>8619</v>
      </c>
      <c r="I44" s="50">
        <v>8459</v>
      </c>
      <c r="J44" s="51">
        <v>8813</v>
      </c>
      <c r="K44" s="51">
        <v>8914</v>
      </c>
      <c r="L44" s="51">
        <v>9175</v>
      </c>
      <c r="M44" s="51">
        <v>9254</v>
      </c>
      <c r="N44" s="51">
        <v>9676.01</v>
      </c>
      <c r="O44" s="51">
        <v>9548.09</v>
      </c>
      <c r="P44" s="51">
        <v>9460</v>
      </c>
      <c r="Q44" s="51">
        <v>10008</v>
      </c>
      <c r="R44" s="51">
        <v>9708</v>
      </c>
      <c r="S44" s="51">
        <v>9944</v>
      </c>
      <c r="T44" s="51">
        <v>10432</v>
      </c>
      <c r="U44" s="51">
        <v>10865</v>
      </c>
      <c r="V44" s="51">
        <v>11435</v>
      </c>
      <c r="W44" s="51">
        <v>12127</v>
      </c>
      <c r="X44" s="51">
        <v>12127</v>
      </c>
      <c r="Y44" s="51">
        <v>11876</v>
      </c>
      <c r="Z44" s="51">
        <v>12128</v>
      </c>
      <c r="AA44" s="51">
        <v>12359</v>
      </c>
      <c r="AC44" s="8"/>
      <c r="AD44" s="8"/>
      <c r="AE44" s="8"/>
      <c r="AF44" s="8"/>
    </row>
    <row r="45" spans="1:32" s="3" customFormat="1" ht="12" customHeight="1" x14ac:dyDescent="0.2">
      <c r="A45" s="9"/>
      <c r="B45" s="10"/>
      <c r="C45" s="10"/>
      <c r="D45" s="13"/>
      <c r="E45" s="25"/>
      <c r="F45" s="8"/>
      <c r="G45" s="13"/>
      <c r="H45" s="13"/>
      <c r="I45" s="13"/>
      <c r="J45" s="19"/>
      <c r="K45" s="19"/>
      <c r="L45" s="19"/>
      <c r="M45" s="19"/>
      <c r="N45" s="19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C45" s="8"/>
      <c r="AD45" s="8"/>
      <c r="AE45" s="8"/>
      <c r="AF45" s="8"/>
    </row>
    <row r="46" spans="1:32" s="3" customFormat="1" ht="12" customHeight="1" x14ac:dyDescent="0.2">
      <c r="A46" s="49" t="s">
        <v>35</v>
      </c>
      <c r="B46" s="50">
        <v>38203.666666666664</v>
      </c>
      <c r="C46" s="50">
        <v>42279</v>
      </c>
      <c r="D46" s="50">
        <v>40997</v>
      </c>
      <c r="E46" s="51">
        <v>40475</v>
      </c>
      <c r="F46" s="51">
        <v>40486</v>
      </c>
      <c r="G46" s="50">
        <v>41268</v>
      </c>
      <c r="H46" s="50">
        <v>40202</v>
      </c>
      <c r="I46" s="50">
        <v>40388</v>
      </c>
      <c r="J46" s="51">
        <v>42433</v>
      </c>
      <c r="K46" s="51">
        <v>42938</v>
      </c>
      <c r="L46" s="51">
        <v>41869</v>
      </c>
      <c r="M46" s="51">
        <v>42773</v>
      </c>
      <c r="N46" s="51">
        <v>44734.59</v>
      </c>
      <c r="O46" s="51">
        <v>46125.919999999998</v>
      </c>
      <c r="P46" s="51">
        <v>46759</v>
      </c>
      <c r="Q46" s="51">
        <v>47643</v>
      </c>
      <c r="R46" s="51">
        <v>46782</v>
      </c>
      <c r="S46" s="51">
        <v>46334</v>
      </c>
      <c r="T46" s="51">
        <v>46399</v>
      </c>
      <c r="U46" s="51">
        <v>45904</v>
      </c>
      <c r="V46" s="51">
        <v>46259</v>
      </c>
      <c r="W46" s="51">
        <v>47865</v>
      </c>
      <c r="X46" s="51">
        <v>47003</v>
      </c>
      <c r="Y46" s="51">
        <v>46692</v>
      </c>
      <c r="Z46" s="51">
        <v>46847</v>
      </c>
      <c r="AA46" s="51">
        <v>45667</v>
      </c>
      <c r="AC46" s="8"/>
      <c r="AD46" s="8"/>
      <c r="AE46" s="56"/>
      <c r="AF46" s="8"/>
    </row>
    <row r="47" spans="1:32" s="3" customFormat="1" ht="12" customHeight="1" x14ac:dyDescent="0.2">
      <c r="A47" s="9"/>
      <c r="B47" s="10"/>
      <c r="C47" s="16"/>
      <c r="D47" s="18"/>
      <c r="E47" s="14"/>
      <c r="F47" s="8"/>
      <c r="G47" s="13"/>
      <c r="H47" s="13"/>
      <c r="I47" s="13"/>
      <c r="J47" s="19"/>
      <c r="K47" s="19"/>
      <c r="L47" s="19"/>
      <c r="M47" s="19"/>
      <c r="N47" s="19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C47" s="8"/>
      <c r="AD47" s="56"/>
      <c r="AE47" s="8"/>
      <c r="AF47" s="8"/>
    </row>
    <row r="48" spans="1:32" s="3" customFormat="1" ht="12" customHeight="1" x14ac:dyDescent="0.2">
      <c r="A48" s="49" t="s">
        <v>36</v>
      </c>
      <c r="B48" s="50">
        <v>318.66666666666669</v>
      </c>
      <c r="C48" s="50">
        <v>4009</v>
      </c>
      <c r="D48" s="50">
        <v>4375</v>
      </c>
      <c r="E48" s="51">
        <v>3424</v>
      </c>
      <c r="F48" s="51">
        <v>2510</v>
      </c>
      <c r="G48" s="51">
        <v>3514</v>
      </c>
      <c r="H48" s="51">
        <v>4152</v>
      </c>
      <c r="I48" s="51">
        <v>4200</v>
      </c>
      <c r="J48" s="51">
        <v>3592</v>
      </c>
      <c r="K48" s="51">
        <v>3292</v>
      </c>
      <c r="L48" s="51">
        <v>3100</v>
      </c>
      <c r="M48" s="51">
        <v>3033</v>
      </c>
      <c r="N48" s="51">
        <v>2791.66</v>
      </c>
      <c r="O48" s="51">
        <v>2414.09</v>
      </c>
      <c r="P48" s="51">
        <v>2385.41</v>
      </c>
      <c r="Q48" s="51">
        <v>2574</v>
      </c>
      <c r="R48" s="51">
        <v>2595</v>
      </c>
      <c r="S48" s="51">
        <v>2608</v>
      </c>
      <c r="T48" s="51">
        <v>2657</v>
      </c>
      <c r="U48" s="51">
        <v>3014</v>
      </c>
      <c r="V48" s="51">
        <v>3113</v>
      </c>
      <c r="W48" s="51">
        <v>3162</v>
      </c>
      <c r="X48" s="51">
        <v>3169</v>
      </c>
      <c r="Y48" s="51">
        <v>3086</v>
      </c>
      <c r="Z48" s="51">
        <v>3109</v>
      </c>
      <c r="AA48" s="51">
        <v>3120</v>
      </c>
      <c r="AC48" s="8"/>
      <c r="AD48" s="56"/>
      <c r="AE48" s="8"/>
      <c r="AF48" s="8"/>
    </row>
    <row r="49" spans="1:32" s="3" customFormat="1" ht="12" customHeight="1" x14ac:dyDescent="0.2">
      <c r="A49" s="22" t="s">
        <v>37</v>
      </c>
      <c r="B49" s="19">
        <v>830.33333333325572</v>
      </c>
      <c r="C49" s="16">
        <v>1076</v>
      </c>
      <c r="D49" s="18">
        <v>917</v>
      </c>
      <c r="E49" s="18">
        <v>1581</v>
      </c>
      <c r="F49" s="19">
        <v>1726</v>
      </c>
      <c r="G49" s="14">
        <f>G51-G48-G46-G44-G39-G33-G28-G23-G5</f>
        <v>1877</v>
      </c>
      <c r="H49" s="14">
        <f>H51-H48-H46-H44-H39-H33-H28-H23-H5</f>
        <v>1802</v>
      </c>
      <c r="I49" s="14">
        <f>I51-I48-I46-I44-I39-I33-I28-I23-I5</f>
        <v>1834</v>
      </c>
      <c r="J49" s="19">
        <v>1686</v>
      </c>
      <c r="K49" s="19">
        <v>1773</v>
      </c>
      <c r="L49" s="19">
        <v>1736</v>
      </c>
      <c r="M49" s="28">
        <f t="shared" ref="M49:O49" si="7">M51-M48-M46-M44-M39-M33-M28-M23-M5</f>
        <v>1644</v>
      </c>
      <c r="N49" s="28">
        <f t="shared" si="7"/>
        <v>1794.1900000000605</v>
      </c>
      <c r="O49" s="14">
        <f t="shared" si="7"/>
        <v>1801.5200000000477</v>
      </c>
      <c r="P49" s="14">
        <v>1902.0000000000873</v>
      </c>
      <c r="Q49" s="14">
        <v>1959</v>
      </c>
      <c r="R49" s="14">
        <v>2022</v>
      </c>
      <c r="S49" s="14">
        <v>2147</v>
      </c>
      <c r="T49" s="14">
        <v>4948</v>
      </c>
      <c r="U49" s="14">
        <v>5630</v>
      </c>
      <c r="V49" s="14">
        <v>3554</v>
      </c>
      <c r="W49" s="14">
        <v>4107</v>
      </c>
      <c r="X49" s="14">
        <v>4025</v>
      </c>
      <c r="Y49" s="14">
        <v>4834</v>
      </c>
      <c r="Z49" s="14">
        <v>3688</v>
      </c>
      <c r="AA49" s="14">
        <v>5240</v>
      </c>
      <c r="AC49" s="8"/>
      <c r="AD49" s="8"/>
      <c r="AE49" s="8"/>
      <c r="AF49" s="8"/>
    </row>
    <row r="50" spans="1:32" s="3" customFormat="1" ht="12" customHeight="1" x14ac:dyDescent="0.2">
      <c r="A50" s="22"/>
      <c r="B50" s="19"/>
      <c r="C50" s="16"/>
      <c r="D50" s="18"/>
      <c r="E50" s="18"/>
      <c r="F50" s="8"/>
      <c r="G50" s="14"/>
      <c r="H50" s="14"/>
      <c r="I50" s="14"/>
      <c r="J50" s="25"/>
      <c r="K50" s="25"/>
      <c r="L50" s="25"/>
      <c r="M50" s="28"/>
      <c r="N50" s="28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C50" s="8"/>
      <c r="AD50" s="8"/>
      <c r="AE50" s="8"/>
      <c r="AF50" s="8"/>
    </row>
    <row r="51" spans="1:32" s="3" customFormat="1" ht="12" customHeight="1" x14ac:dyDescent="0.2">
      <c r="A51" s="52" t="s">
        <v>38</v>
      </c>
      <c r="B51" s="50">
        <v>311741.33333333331</v>
      </c>
      <c r="C51" s="50">
        <v>300738</v>
      </c>
      <c r="D51" s="50">
        <v>299361</v>
      </c>
      <c r="E51" s="50">
        <v>293947</v>
      </c>
      <c r="F51" s="51">
        <v>292550</v>
      </c>
      <c r="G51" s="50">
        <v>290221</v>
      </c>
      <c r="H51" s="50">
        <v>288615</v>
      </c>
      <c r="I51" s="50">
        <v>284281</v>
      </c>
      <c r="J51" s="51">
        <v>281303</v>
      </c>
      <c r="K51" s="51">
        <v>286313</v>
      </c>
      <c r="L51" s="51">
        <v>284466</v>
      </c>
      <c r="M51" s="51">
        <v>279671</v>
      </c>
      <c r="N51" s="51">
        <v>278230.47000000003</v>
      </c>
      <c r="O51" s="51">
        <v>275371.67000000004</v>
      </c>
      <c r="P51" s="51">
        <v>271968.36000000004</v>
      </c>
      <c r="Q51" s="51">
        <v>269496</v>
      </c>
      <c r="R51" s="51">
        <v>269454</v>
      </c>
      <c r="S51" s="51">
        <v>271828</v>
      </c>
      <c r="T51" s="51">
        <v>271474</v>
      </c>
      <c r="U51" s="51">
        <v>272816</v>
      </c>
      <c r="V51" s="51">
        <v>272698</v>
      </c>
      <c r="W51" s="51">
        <v>273955</v>
      </c>
      <c r="X51" s="51">
        <v>275439</v>
      </c>
      <c r="Y51" s="51">
        <v>272056</v>
      </c>
      <c r="Z51" s="51">
        <v>274449</v>
      </c>
      <c r="AA51" s="51">
        <v>276496</v>
      </c>
      <c r="AC51" s="8"/>
      <c r="AD51" s="56"/>
      <c r="AE51" s="8"/>
      <c r="AF51" s="8"/>
    </row>
    <row r="52" spans="1:32" s="3" customFormat="1" ht="12" customHeight="1" x14ac:dyDescent="0.2">
      <c r="A52" s="29"/>
      <c r="B52" s="10"/>
      <c r="C52" s="10"/>
      <c r="D52" s="10"/>
      <c r="E52" s="10"/>
      <c r="F52" s="8"/>
      <c r="G52" s="13"/>
      <c r="H52" s="13"/>
      <c r="I52" s="13"/>
      <c r="J52" s="28"/>
      <c r="K52" s="28"/>
      <c r="L52" s="28"/>
      <c r="M52" s="28"/>
      <c r="N52" s="28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C52" s="8"/>
      <c r="AD52" s="56"/>
      <c r="AE52" s="8"/>
      <c r="AF52" s="8"/>
    </row>
    <row r="53" spans="1:32" s="3" customFormat="1" ht="12" customHeight="1" x14ac:dyDescent="0.2">
      <c r="A53" s="49" t="s">
        <v>39</v>
      </c>
      <c r="B53" s="50">
        <v>94435.666666666672</v>
      </c>
      <c r="C53" s="50">
        <v>113865</v>
      </c>
      <c r="D53" s="50">
        <v>113116</v>
      </c>
      <c r="E53" s="50">
        <v>115933</v>
      </c>
      <c r="F53" s="51">
        <v>115490</v>
      </c>
      <c r="G53" s="50">
        <v>118544</v>
      </c>
      <c r="H53" s="50">
        <v>118978</v>
      </c>
      <c r="I53" s="51">
        <v>122618</v>
      </c>
      <c r="J53" s="51">
        <v>124474</v>
      </c>
      <c r="K53" s="51">
        <v>119101</v>
      </c>
      <c r="L53" s="51">
        <v>120500</v>
      </c>
      <c r="M53" s="51">
        <v>126208</v>
      </c>
      <c r="N53" s="51">
        <v>127258.62</v>
      </c>
      <c r="O53" s="51">
        <v>129460.16</v>
      </c>
      <c r="P53" s="51">
        <v>131400.54999999999</v>
      </c>
      <c r="Q53" s="51">
        <v>133203</v>
      </c>
      <c r="R53" s="51">
        <v>133153</v>
      </c>
      <c r="S53" s="51">
        <v>131073</v>
      </c>
      <c r="T53" s="51">
        <v>127953</v>
      </c>
      <c r="U53" s="51">
        <v>125060</v>
      </c>
      <c r="V53" s="51">
        <v>125561</v>
      </c>
      <c r="W53" s="51">
        <v>123781</v>
      </c>
      <c r="X53" s="51">
        <v>122222</v>
      </c>
      <c r="Y53" s="51">
        <v>126248</v>
      </c>
      <c r="Z53" s="51">
        <v>125393</v>
      </c>
      <c r="AA53" s="51">
        <v>118968</v>
      </c>
      <c r="AC53" s="8"/>
      <c r="AD53" s="8"/>
      <c r="AE53" s="8"/>
      <c r="AF53" s="8"/>
    </row>
    <row r="54" spans="1:32" s="3" customFormat="1" ht="12" customHeight="1" x14ac:dyDescent="0.2">
      <c r="A54" s="22" t="s">
        <v>40</v>
      </c>
      <c r="B54" s="19">
        <v>3977.3333333333335</v>
      </c>
      <c r="C54" s="19">
        <v>2998</v>
      </c>
      <c r="D54" s="19">
        <v>2967</v>
      </c>
      <c r="E54" s="19">
        <v>3009</v>
      </c>
      <c r="F54" s="14">
        <v>2918</v>
      </c>
      <c r="G54" s="14">
        <f>G56-G51-G53</f>
        <v>2280</v>
      </c>
      <c r="H54" s="14">
        <f>H56-H51-H53</f>
        <v>3090</v>
      </c>
      <c r="I54" s="14">
        <v>2989</v>
      </c>
      <c r="J54" s="28">
        <v>3069</v>
      </c>
      <c r="K54" s="14">
        <v>2325</v>
      </c>
      <c r="L54" s="28">
        <v>2517</v>
      </c>
      <c r="M54" s="28">
        <f t="shared" ref="M54:O54" si="8">M56-M51-M53</f>
        <v>2727.6199999999953</v>
      </c>
      <c r="N54" s="28">
        <f t="shared" si="8"/>
        <v>1950.3699999999953</v>
      </c>
      <c r="O54" s="14">
        <f t="shared" si="8"/>
        <v>33.819999999977881</v>
      </c>
      <c r="P54" s="14">
        <v>1153.3299999999581</v>
      </c>
      <c r="Q54" s="14">
        <v>1116</v>
      </c>
      <c r="R54" s="14">
        <v>1170</v>
      </c>
      <c r="S54" s="14">
        <v>752</v>
      </c>
      <c r="T54" s="14">
        <v>800</v>
      </c>
      <c r="U54" s="14">
        <v>477</v>
      </c>
      <c r="V54" s="14">
        <v>436</v>
      </c>
      <c r="W54" s="14">
        <v>447</v>
      </c>
      <c r="X54" s="14">
        <v>478</v>
      </c>
      <c r="Y54" s="14">
        <v>490</v>
      </c>
      <c r="Z54" s="14">
        <v>1095</v>
      </c>
      <c r="AA54" s="14">
        <v>580</v>
      </c>
      <c r="AC54" s="8"/>
      <c r="AD54" s="56"/>
      <c r="AE54" s="8"/>
      <c r="AF54" s="8"/>
    </row>
    <row r="55" spans="1:32" s="3" customFormat="1" ht="12" customHeight="1" x14ac:dyDescent="0.2">
      <c r="A55" s="22"/>
      <c r="B55" s="19"/>
      <c r="C55" s="19"/>
      <c r="D55" s="19"/>
      <c r="E55" s="19"/>
      <c r="F55" s="8"/>
      <c r="G55" s="14"/>
      <c r="H55" s="14"/>
      <c r="I55" s="14"/>
      <c r="J55" s="25"/>
      <c r="K55" s="25"/>
      <c r="L55" s="25"/>
      <c r="M55" s="28"/>
      <c r="N55" s="28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C55" s="8"/>
      <c r="AD55" s="8"/>
      <c r="AE55" s="8"/>
      <c r="AF55" s="8"/>
    </row>
    <row r="56" spans="1:32" s="3" customFormat="1" ht="12" customHeight="1" x14ac:dyDescent="0.2">
      <c r="A56" s="52" t="s">
        <v>41</v>
      </c>
      <c r="B56" s="50">
        <v>410154.33333333331</v>
      </c>
      <c r="C56" s="51">
        <v>417601</v>
      </c>
      <c r="D56" s="51">
        <v>415444</v>
      </c>
      <c r="E56" s="51">
        <v>412889</v>
      </c>
      <c r="F56" s="51">
        <v>410958</v>
      </c>
      <c r="G56" s="51">
        <v>411045</v>
      </c>
      <c r="H56" s="51">
        <v>410683</v>
      </c>
      <c r="I56" s="51">
        <v>409931</v>
      </c>
      <c r="J56" s="51">
        <v>408846</v>
      </c>
      <c r="K56" s="51">
        <v>407739</v>
      </c>
      <c r="L56" s="51">
        <v>407483</v>
      </c>
      <c r="M56" s="51">
        <v>408606.62</v>
      </c>
      <c r="N56" s="51">
        <v>407439.46</v>
      </c>
      <c r="O56" s="51">
        <v>404865.65</v>
      </c>
      <c r="P56" s="51">
        <v>404522.23999999999</v>
      </c>
      <c r="Q56" s="51">
        <v>403815</v>
      </c>
      <c r="R56" s="51">
        <v>403777</v>
      </c>
      <c r="S56" s="51">
        <v>403653</v>
      </c>
      <c r="T56" s="51">
        <v>400227</v>
      </c>
      <c r="U56" s="51">
        <v>398353</v>
      </c>
      <c r="V56" s="51">
        <v>398695</v>
      </c>
      <c r="W56" s="51">
        <v>398184</v>
      </c>
      <c r="X56" s="51">
        <v>398139</v>
      </c>
      <c r="Y56" s="51">
        <v>398794</v>
      </c>
      <c r="Z56" s="51">
        <v>397896</v>
      </c>
      <c r="AA56" s="51">
        <v>396044</v>
      </c>
      <c r="AC56" s="8"/>
      <c r="AD56" s="56"/>
      <c r="AE56" s="8"/>
      <c r="AF56" s="8"/>
    </row>
    <row r="57" spans="1:32" s="3" customFormat="1" ht="12" customHeight="1" x14ac:dyDescent="0.2">
      <c r="A57" s="22" t="s">
        <v>60</v>
      </c>
      <c r="B57" s="16">
        <v>7162</v>
      </c>
      <c r="C57" s="19">
        <v>7219</v>
      </c>
      <c r="D57" s="19">
        <v>7210</v>
      </c>
      <c r="E57" s="19">
        <v>7172</v>
      </c>
      <c r="F57" s="14">
        <v>6988</v>
      </c>
      <c r="G57" s="14">
        <v>6937</v>
      </c>
      <c r="H57" s="14">
        <v>6813</v>
      </c>
      <c r="I57" s="14">
        <v>6597</v>
      </c>
      <c r="J57" s="28">
        <v>6733</v>
      </c>
      <c r="K57" s="28">
        <v>6672</v>
      </c>
      <c r="L57" s="28">
        <v>6636</v>
      </c>
      <c r="M57" s="28">
        <v>6602</v>
      </c>
      <c r="N57" s="28">
        <v>6543</v>
      </c>
      <c r="O57" s="14">
        <v>6596</v>
      </c>
      <c r="P57" s="14">
        <v>6624</v>
      </c>
      <c r="Q57" s="14">
        <v>6544</v>
      </c>
      <c r="R57" s="14">
        <v>6544</v>
      </c>
      <c r="S57" s="14">
        <v>6407</v>
      </c>
      <c r="T57" s="14">
        <v>6321</v>
      </c>
      <c r="U57" s="14">
        <v>6297</v>
      </c>
      <c r="V57" s="14">
        <v>6318</v>
      </c>
      <c r="W57" s="14">
        <v>6298</v>
      </c>
      <c r="X57" s="14">
        <v>6304</v>
      </c>
      <c r="Y57" s="14">
        <v>6240</v>
      </c>
      <c r="Z57" s="14">
        <v>6091</v>
      </c>
      <c r="AA57" s="14">
        <v>6111</v>
      </c>
      <c r="AC57" s="41"/>
      <c r="AD57" s="56"/>
      <c r="AE57" s="8"/>
      <c r="AF57" s="8"/>
    </row>
    <row r="58" spans="1:32" s="3" customFormat="1" ht="12" customHeight="1" x14ac:dyDescent="0.2">
      <c r="A58" s="22" t="s">
        <v>42</v>
      </c>
      <c r="B58" s="16">
        <v>14919</v>
      </c>
      <c r="C58" s="19">
        <v>14934</v>
      </c>
      <c r="D58" s="19">
        <v>14991</v>
      </c>
      <c r="E58" s="19">
        <v>15042</v>
      </c>
      <c r="F58" s="14">
        <v>15058</v>
      </c>
      <c r="G58" s="14">
        <v>15086</v>
      </c>
      <c r="H58" s="14">
        <v>15014</v>
      </c>
      <c r="I58" s="14">
        <v>14929</v>
      </c>
      <c r="J58" s="14">
        <v>14937</v>
      </c>
      <c r="K58" s="14">
        <v>14903</v>
      </c>
      <c r="L58" s="14">
        <v>14885</v>
      </c>
      <c r="M58" s="28">
        <v>14847</v>
      </c>
      <c r="N58" s="28">
        <v>14841</v>
      </c>
      <c r="O58" s="14">
        <v>14820</v>
      </c>
      <c r="P58" s="14">
        <v>14942</v>
      </c>
      <c r="Q58" s="14">
        <v>14920</v>
      </c>
      <c r="R58" s="14">
        <v>14920</v>
      </c>
      <c r="S58" s="14">
        <v>14883</v>
      </c>
      <c r="T58" s="14">
        <v>14835</v>
      </c>
      <c r="U58" s="14">
        <v>14793</v>
      </c>
      <c r="V58" s="14">
        <v>14780</v>
      </c>
      <c r="W58" s="14">
        <v>14748</v>
      </c>
      <c r="X58" s="14">
        <v>14712</v>
      </c>
      <c r="Y58" s="14">
        <v>14704</v>
      </c>
      <c r="Z58" s="14">
        <v>14696</v>
      </c>
      <c r="AA58" s="14">
        <v>14629</v>
      </c>
      <c r="AC58" s="56"/>
      <c r="AD58" s="8"/>
      <c r="AE58" s="8"/>
      <c r="AF58" s="8"/>
    </row>
    <row r="59" spans="1:32" s="3" customFormat="1" ht="12" customHeight="1" x14ac:dyDescent="0.2">
      <c r="A59" s="22" t="s">
        <v>58</v>
      </c>
      <c r="B59" s="16">
        <v>3</v>
      </c>
      <c r="C59" s="19">
        <v>280</v>
      </c>
      <c r="D59" s="19">
        <v>274</v>
      </c>
      <c r="E59" s="19">
        <v>260</v>
      </c>
      <c r="F59" s="14">
        <v>267</v>
      </c>
      <c r="G59" s="14">
        <v>255</v>
      </c>
      <c r="H59" s="14">
        <v>249</v>
      </c>
      <c r="I59" s="14">
        <v>239</v>
      </c>
      <c r="J59" s="14">
        <v>238</v>
      </c>
      <c r="K59" s="14">
        <v>231</v>
      </c>
      <c r="L59" s="14">
        <v>231</v>
      </c>
      <c r="M59" s="28">
        <v>228</v>
      </c>
      <c r="N59" s="28">
        <v>230.9499998</v>
      </c>
      <c r="O59" s="14">
        <v>229</v>
      </c>
      <c r="P59" s="18">
        <v>224</v>
      </c>
      <c r="Q59" s="18">
        <v>212</v>
      </c>
      <c r="R59" s="18">
        <v>212</v>
      </c>
      <c r="S59" s="18">
        <v>240</v>
      </c>
      <c r="T59" s="14">
        <v>178</v>
      </c>
      <c r="U59" s="14">
        <v>142</v>
      </c>
      <c r="V59" s="14">
        <v>119</v>
      </c>
      <c r="W59" s="14">
        <v>99</v>
      </c>
      <c r="X59" s="14">
        <v>93</v>
      </c>
      <c r="Y59" s="14">
        <v>86</v>
      </c>
      <c r="Z59" s="14">
        <v>82</v>
      </c>
      <c r="AA59" s="14">
        <v>81</v>
      </c>
      <c r="AC59" s="8"/>
      <c r="AD59" s="56"/>
      <c r="AE59" s="8"/>
      <c r="AF59" s="8"/>
    </row>
    <row r="60" spans="1:32" s="3" customFormat="1" ht="12" customHeight="1" x14ac:dyDescent="0.2">
      <c r="A60" s="22" t="s">
        <v>43</v>
      </c>
      <c r="B60" s="16">
        <v>638900</v>
      </c>
      <c r="C60" s="19">
        <v>627457</v>
      </c>
      <c r="D60" s="19">
        <v>632428</v>
      </c>
      <c r="E60" s="19">
        <v>626799</v>
      </c>
      <c r="F60" s="14">
        <v>629416</v>
      </c>
      <c r="G60" s="18">
        <v>627338</v>
      </c>
      <c r="H60" s="18">
        <v>627059</v>
      </c>
      <c r="I60" s="18">
        <v>626446</v>
      </c>
      <c r="J60" s="14">
        <v>624337</v>
      </c>
      <c r="K60" s="14">
        <v>625432</v>
      </c>
      <c r="L60" s="14">
        <v>625132</v>
      </c>
      <c r="M60" s="30">
        <v>619420</v>
      </c>
      <c r="N60" s="30">
        <v>617481</v>
      </c>
      <c r="O60" s="18">
        <f>86526+528027</f>
        <v>614553</v>
      </c>
      <c r="P60" s="18">
        <v>611884</v>
      </c>
      <c r="Q60" s="18">
        <v>611316</v>
      </c>
      <c r="R60" s="18">
        <v>611232</v>
      </c>
      <c r="S60" s="18">
        <v>609686</v>
      </c>
      <c r="T60" s="14">
        <v>613155</v>
      </c>
      <c r="U60" s="14">
        <v>612901</v>
      </c>
      <c r="V60" s="14">
        <v>611573</v>
      </c>
      <c r="W60" s="14">
        <v>609042</v>
      </c>
      <c r="X60" s="14">
        <v>607534</v>
      </c>
      <c r="Y60" s="14">
        <v>605703</v>
      </c>
      <c r="Z60" s="14">
        <v>604647</v>
      </c>
      <c r="AA60" s="14">
        <v>606886</v>
      </c>
      <c r="AC60" s="56"/>
      <c r="AD60" s="8"/>
      <c r="AE60" s="8"/>
      <c r="AF60" s="56"/>
    </row>
    <row r="61" spans="1:32" s="3" customFormat="1" ht="12" customHeight="1" x14ac:dyDescent="0.2">
      <c r="A61" s="22" t="s">
        <v>44</v>
      </c>
      <c r="B61" s="16">
        <v>7393.6666666667443</v>
      </c>
      <c r="C61" s="19">
        <v>8237</v>
      </c>
      <c r="D61" s="19">
        <v>8058</v>
      </c>
      <c r="E61" s="19">
        <v>9737</v>
      </c>
      <c r="F61" s="28">
        <v>9824</v>
      </c>
      <c r="G61" s="18">
        <f>G63-G60-G59-G58-G57-G56</f>
        <v>10469</v>
      </c>
      <c r="H61" s="18">
        <v>11444</v>
      </c>
      <c r="I61" s="18">
        <v>8926</v>
      </c>
      <c r="J61" s="14">
        <v>9483</v>
      </c>
      <c r="K61" s="14">
        <v>9380</v>
      </c>
      <c r="L61" s="14">
        <v>11064</v>
      </c>
      <c r="M61" s="30">
        <f>M63-M60-M58-M57-M56</f>
        <v>10802.380000000005</v>
      </c>
      <c r="N61" s="30">
        <f>N63-N60-N58-N57-N56</f>
        <v>11829.350000000035</v>
      </c>
      <c r="O61" s="18">
        <f>O63-O60-O58-O57-O56</f>
        <v>14849.369999999995</v>
      </c>
      <c r="P61" s="18">
        <v>13550.760000000009</v>
      </c>
      <c r="Q61" s="18">
        <v>15059</v>
      </c>
      <c r="R61" s="18">
        <v>14378</v>
      </c>
      <c r="S61" s="18">
        <v>15054</v>
      </c>
      <c r="T61" s="14">
        <v>16467</v>
      </c>
      <c r="U61" s="14">
        <v>16992</v>
      </c>
      <c r="V61" s="14">
        <v>17587</v>
      </c>
      <c r="W61" s="14">
        <v>17738</v>
      </c>
      <c r="X61" s="14">
        <v>21898</v>
      </c>
      <c r="Y61" s="14">
        <v>21989</v>
      </c>
      <c r="Z61" s="14">
        <v>20622</v>
      </c>
      <c r="AA61" s="14">
        <v>18302</v>
      </c>
      <c r="AC61" s="8"/>
      <c r="AD61" s="8"/>
      <c r="AE61" s="56"/>
      <c r="AF61" s="8"/>
    </row>
    <row r="62" spans="1:32" s="3" customFormat="1" ht="12" customHeight="1" x14ac:dyDescent="0.2">
      <c r="A62" s="22"/>
      <c r="B62" s="16"/>
      <c r="C62" s="16"/>
      <c r="D62" s="16"/>
      <c r="E62" s="16"/>
      <c r="F62" s="14"/>
      <c r="G62" s="18"/>
      <c r="H62" s="18"/>
      <c r="I62" s="18"/>
      <c r="J62" s="14"/>
      <c r="K62" s="14"/>
      <c r="L62" s="14"/>
      <c r="M62" s="30"/>
      <c r="N62" s="30"/>
      <c r="O62" s="18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C62" s="8"/>
      <c r="AD62" s="8"/>
      <c r="AE62" s="8"/>
      <c r="AF62" s="8"/>
    </row>
    <row r="63" spans="1:32" s="3" customFormat="1" ht="12" customHeight="1" x14ac:dyDescent="0.2">
      <c r="A63" s="52" t="s">
        <v>45</v>
      </c>
      <c r="B63" s="50">
        <v>1078600</v>
      </c>
      <c r="C63" s="50">
        <v>1075728</v>
      </c>
      <c r="D63" s="50">
        <v>1078405</v>
      </c>
      <c r="E63" s="50">
        <v>1071899</v>
      </c>
      <c r="F63" s="51">
        <v>1072492</v>
      </c>
      <c r="G63" s="50">
        <v>1071130</v>
      </c>
      <c r="H63" s="50">
        <v>1069770</v>
      </c>
      <c r="I63" s="50">
        <v>1067055</v>
      </c>
      <c r="J63" s="51">
        <v>1064574</v>
      </c>
      <c r="K63" s="51">
        <v>1065118</v>
      </c>
      <c r="L63" s="51">
        <v>1065200</v>
      </c>
      <c r="M63" s="50">
        <v>1060278</v>
      </c>
      <c r="N63" s="50">
        <v>1058133.81</v>
      </c>
      <c r="O63" s="50">
        <v>1055684.02</v>
      </c>
      <c r="P63" s="50">
        <v>1051747</v>
      </c>
      <c r="Q63" s="50">
        <v>1051866</v>
      </c>
      <c r="R63" s="50">
        <v>1051063</v>
      </c>
      <c r="S63" s="50">
        <v>1049923</v>
      </c>
      <c r="T63" s="50">
        <v>1051183</v>
      </c>
      <c r="U63" s="50">
        <v>1049478</v>
      </c>
      <c r="V63" s="50">
        <v>1049072</v>
      </c>
      <c r="W63" s="50">
        <v>1046109</v>
      </c>
      <c r="X63" s="50">
        <v>1044976</v>
      </c>
      <c r="Y63" s="50">
        <v>1043663</v>
      </c>
      <c r="Z63" s="50">
        <v>1044034</v>
      </c>
      <c r="AA63" s="50">
        <v>1042053</v>
      </c>
      <c r="AC63" s="8"/>
      <c r="AD63" s="56"/>
      <c r="AE63" s="8"/>
      <c r="AF63" s="8"/>
    </row>
    <row r="64" spans="1:32" ht="12" customHeight="1" x14ac:dyDescent="0.2">
      <c r="A64" s="31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3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5"/>
      <c r="AE64" s="35"/>
      <c r="AF64" s="35"/>
    </row>
    <row r="65" spans="1:32" x14ac:dyDescent="0.2">
      <c r="A65" s="59" t="s">
        <v>59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5"/>
      <c r="AE65" s="35"/>
      <c r="AF65" s="35"/>
    </row>
    <row r="66" spans="1:32" ht="12" customHeight="1" x14ac:dyDescent="0.2">
      <c r="A66" s="60" t="s">
        <v>64</v>
      </c>
      <c r="B66" s="54"/>
      <c r="C66" s="54"/>
      <c r="D66" s="54"/>
      <c r="E66" s="54"/>
      <c r="F66" s="54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5"/>
      <c r="AE66" s="35"/>
      <c r="AF66" s="35"/>
    </row>
    <row r="67" spans="1:32" x14ac:dyDescent="0.2">
      <c r="A67" s="60" t="s">
        <v>63</v>
      </c>
      <c r="B67" s="55"/>
      <c r="C67" s="55"/>
      <c r="D67" s="55"/>
      <c r="E67" s="55"/>
      <c r="F67" s="55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5"/>
      <c r="AE67" s="35"/>
      <c r="AF67" s="35"/>
    </row>
    <row r="68" spans="1:32" x14ac:dyDescent="0.2">
      <c r="A68" s="31"/>
      <c r="B68" s="38"/>
      <c r="C68" s="38"/>
      <c r="D68" s="38"/>
      <c r="E68" s="38"/>
      <c r="F68" s="38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5"/>
      <c r="AE68" s="35"/>
      <c r="AF68" s="35"/>
    </row>
    <row r="69" spans="1:32" x14ac:dyDescent="0.2">
      <c r="A69" s="39" t="s">
        <v>65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5"/>
      <c r="AE69" s="35"/>
      <c r="AF69" s="35"/>
    </row>
    <row r="70" spans="1:32" x14ac:dyDescent="0.2">
      <c r="A70" s="35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5"/>
      <c r="X70" s="35"/>
      <c r="Y70" s="35"/>
      <c r="Z70" s="58"/>
      <c r="AA70" s="35"/>
      <c r="AB70" s="35"/>
      <c r="AC70" s="35"/>
      <c r="AD70" s="35"/>
      <c r="AE70" s="35"/>
      <c r="AF70" s="35"/>
    </row>
    <row r="71" spans="1:32" x14ac:dyDescent="0.2">
      <c r="A71" s="35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5"/>
      <c r="X71" s="35"/>
      <c r="Y71" s="35"/>
      <c r="Z71" s="35"/>
      <c r="AA71" s="35"/>
      <c r="AB71" s="35"/>
      <c r="AC71" s="35"/>
      <c r="AD71" s="35"/>
      <c r="AE71" s="35"/>
      <c r="AF71" s="35"/>
    </row>
    <row r="72" spans="1:32" x14ac:dyDescent="0.2">
      <c r="A72" s="35"/>
      <c r="B72" s="34"/>
      <c r="C72" s="34"/>
      <c r="D72" s="34"/>
      <c r="E72" s="34"/>
      <c r="F72" s="34"/>
    </row>
    <row r="73" spans="1:32" x14ac:dyDescent="0.2">
      <c r="A73" s="35"/>
      <c r="B73" s="34"/>
      <c r="C73" s="34"/>
      <c r="D73" s="34"/>
      <c r="E73" s="34"/>
      <c r="F73" s="34"/>
    </row>
  </sheetData>
  <pageMargins left="0.7" right="0.7" top="0.78740157499999996" bottom="0.78740157499999996" header="0.3" footer="0.3"/>
  <pageSetup paperSize="9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1_landwirtschaftliche_nutzflaeche_nach_nutzungsarten_datenreihe_d"/>
    <f:field ref="objsubject" par="" edit="true" text=""/>
    <f:field ref="objcreatedby" par="" text="Rossi, Alessandro, BLW"/>
    <f:field ref="objcreatedat" par="" text="11.10.2019 08:47:18"/>
    <f:field ref="objchangedby" par="" text="Rossi, Alessandro, BLW"/>
    <f:field ref="objmodifiedat" par="" text="11.10.2019 08:47:3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1_landwirtschaftliche_nutzflaeche_nach_nutzungsarten_datenreihe_d"/>
    <f:field ref="CHPRECONFIG_1_1001_Objektname" par="" edit="true" text="AB19_1_landwirtschaftliche_nutzflaeche_nach_nutzungsarten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Tabelle 3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de Loriol Arnaud BLW</cp:lastModifiedBy>
  <cp:lastPrinted>2015-09-28T05:41:55Z</cp:lastPrinted>
  <dcterms:created xsi:type="dcterms:W3CDTF">2010-08-20T10:26:08Z</dcterms:created>
  <dcterms:modified xsi:type="dcterms:W3CDTF">2022-11-01T12:45:05Z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2019-10-11T08:47:18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AB19_1_landwirtschaftliche_nutzflaeche_nach_nutzungsarten_datenreihe_d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Rossi Alessandro, BLW</vt:lpwstr>
  </property>
  <property fmtid="{D5CDD505-2E9C-101B-9397-08002B2CF9AE}" pid="67" name="FSC#COOELAK@1.1001:OwnerExtension">
    <vt:lpwstr>+41 58 463 94 85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Kommunikation und Sprachdienste (FBKSD / BLW)</vt:lpwstr>
  </property>
  <property fmtid="{D5CDD505-2E9C-101B-9397-08002B2CF9AE}" pid="74" name="FSC#COOELAK@1.1001:CreatedAt">
    <vt:lpwstr>11.10.2019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*COO.2101.101.6.1549602*</vt:lpwstr>
  </property>
  <property fmtid="{D5CDD505-2E9C-101B-9397-08002B2CF9AE}" pid="78" name="FSC#COOELAK@1.1001:RefBarCode">
    <vt:lpwstr>*COO.2101.101.4.1381268*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COO.2101.101.6.1549602</vt:lpwstr>
  </property>
  <property fmtid="{D5CDD505-2E9C-101B-9397-08002B2CF9AE}" pid="124" name="FSC#FSCFOLIO@1.1001:docpropproject">
    <vt:lpwstr/>
  </property>
</Properties>
</file>