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80709584\AppData\Local\rubicon\Acta Nova Client\Data\64263560\"/>
    </mc:Choice>
  </mc:AlternateContent>
  <bookViews>
    <workbookView xWindow="1005" yWindow="1035" windowWidth="19485" windowHeight="7320"/>
  </bookViews>
  <sheets>
    <sheet name="AUM National" sheetId="4" r:id="rId1"/>
  </sheets>
  <calcPr calcId="162913"/>
</workbook>
</file>

<file path=xl/calcChain.xml><?xml version="1.0" encoding="utf-8"?>
<calcChain xmlns="http://schemas.openxmlformats.org/spreadsheetml/2006/main">
  <c r="AI86" i="4" l="1"/>
  <c r="AH18" i="4" l="1"/>
  <c r="AH62" i="4" l="1"/>
  <c r="AH54" i="4" s="1"/>
  <c r="AH55" i="4"/>
  <c r="AH41" i="4" l="1"/>
  <c r="AH44" i="4" s="1"/>
  <c r="AH35"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13" i="4"/>
  <c r="E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5" i="4"/>
  <c r="E6" i="4"/>
  <c r="F6" i="4"/>
  <c r="F16" i="4" s="1"/>
  <c r="G6" i="4"/>
  <c r="H6" i="4"/>
  <c r="I6" i="4"/>
  <c r="J6" i="4"/>
  <c r="K6" i="4"/>
  <c r="L6" i="4"/>
  <c r="M6" i="4"/>
  <c r="N6" i="4"/>
  <c r="O6" i="4"/>
  <c r="P6" i="4"/>
  <c r="Q6" i="4"/>
  <c r="R6" i="4"/>
  <c r="S6" i="4"/>
  <c r="T6" i="4"/>
  <c r="U6" i="4"/>
  <c r="V6" i="4"/>
  <c r="W6" i="4"/>
  <c r="X6" i="4"/>
  <c r="Y6" i="4"/>
  <c r="Z6" i="4"/>
  <c r="AA6" i="4"/>
  <c r="AB6" i="4"/>
  <c r="AC6" i="4"/>
  <c r="AD6" i="4"/>
  <c r="AE6" i="4"/>
  <c r="AF6" i="4"/>
  <c r="AG6" i="4"/>
  <c r="AH6" i="4"/>
  <c r="AH16" i="4" s="1"/>
  <c r="D13" i="4"/>
  <c r="E5" i="4"/>
  <c r="F5" i="4"/>
  <c r="G5" i="4"/>
  <c r="H5" i="4"/>
  <c r="I5" i="4"/>
  <c r="D18" i="4"/>
  <c r="E18" i="4"/>
  <c r="F18" i="4"/>
  <c r="G18" i="4"/>
  <c r="H18" i="4"/>
  <c r="I18" i="4"/>
  <c r="D35" i="4"/>
  <c r="E35" i="4"/>
  <c r="F35" i="4"/>
  <c r="F34" i="4" s="1"/>
  <c r="G35" i="4"/>
  <c r="G34" i="4" s="1"/>
  <c r="H35" i="4"/>
  <c r="H34" i="4" s="1"/>
  <c r="I35" i="4"/>
  <c r="I34" i="4" s="1"/>
  <c r="AH34" i="4" l="1"/>
  <c r="E34" i="4"/>
  <c r="D34" i="4"/>
  <c r="D6" i="4"/>
  <c r="D16" i="4" s="1"/>
  <c r="J5" i="4"/>
  <c r="K5" i="4"/>
  <c r="L5" i="4"/>
  <c r="M5" i="4"/>
  <c r="N5" i="4"/>
  <c r="O5" i="4"/>
  <c r="P5" i="4"/>
  <c r="Q5" i="4"/>
  <c r="R5" i="4"/>
  <c r="S5" i="4"/>
  <c r="T5" i="4"/>
  <c r="U5" i="4"/>
  <c r="V5" i="4"/>
  <c r="W5" i="4"/>
  <c r="X5" i="4"/>
  <c r="Y5" i="4"/>
  <c r="Z5" i="4"/>
  <c r="AA5" i="4"/>
  <c r="AB5" i="4"/>
  <c r="AC5" i="4"/>
  <c r="AD5" i="4"/>
  <c r="AE5" i="4"/>
  <c r="AF5" i="4"/>
  <c r="D44" i="4"/>
  <c r="E44" i="4"/>
  <c r="F44" i="4"/>
  <c r="G44" i="4"/>
  <c r="H44" i="4"/>
  <c r="I44" i="4"/>
  <c r="W44" i="4"/>
  <c r="AE34" i="4"/>
  <c r="J35" i="4"/>
  <c r="J44" i="4" s="1"/>
  <c r="K35" i="4"/>
  <c r="K34" i="4" s="1"/>
  <c r="L35" i="4"/>
  <c r="L44" i="4" s="1"/>
  <c r="M35" i="4"/>
  <c r="M44" i="4" s="1"/>
  <c r="N35" i="4"/>
  <c r="N34" i="4" s="1"/>
  <c r="O35" i="4"/>
  <c r="O44" i="4" s="1"/>
  <c r="P35" i="4"/>
  <c r="P34" i="4" s="1"/>
  <c r="Q35" i="4"/>
  <c r="Q44" i="4" s="1"/>
  <c r="R35" i="4"/>
  <c r="R34" i="4" s="1"/>
  <c r="S35" i="4"/>
  <c r="S34" i="4" s="1"/>
  <c r="T35" i="4"/>
  <c r="T44" i="4" s="1"/>
  <c r="U35" i="4"/>
  <c r="U34" i="4" s="1"/>
  <c r="V35" i="4"/>
  <c r="V34" i="4" s="1"/>
  <c r="W35" i="4"/>
  <c r="W34" i="4" s="1"/>
  <c r="X35" i="4"/>
  <c r="X44" i="4" s="1"/>
  <c r="Y35" i="4"/>
  <c r="Y34" i="4" s="1"/>
  <c r="Z35" i="4"/>
  <c r="Z34" i="4" s="1"/>
  <c r="AA35" i="4"/>
  <c r="AA34" i="4" s="1"/>
  <c r="AB35" i="4"/>
  <c r="AB44" i="4" s="1"/>
  <c r="AC35" i="4"/>
  <c r="AC44" i="4" s="1"/>
  <c r="AD35" i="4"/>
  <c r="AD44" i="4" s="1"/>
  <c r="AE35" i="4"/>
  <c r="AE44" i="4" s="1"/>
  <c r="AF35" i="4"/>
  <c r="AF44" i="4" s="1"/>
  <c r="AG35" i="4"/>
  <c r="AG34" i="4" s="1"/>
  <c r="D55" i="4"/>
  <c r="E55" i="4"/>
  <c r="F55" i="4"/>
  <c r="G55" i="4"/>
  <c r="H55" i="4"/>
  <c r="I55" i="4"/>
  <c r="D62" i="4"/>
  <c r="E62" i="4"/>
  <c r="E54" i="4" s="1"/>
  <c r="F62" i="4"/>
  <c r="G62" i="4"/>
  <c r="H62" i="4"/>
  <c r="H54" i="4" s="1"/>
  <c r="I62" i="4"/>
  <c r="I54" i="4" s="1"/>
  <c r="AG5" i="4"/>
  <c r="F54" i="4" l="1"/>
  <c r="D54" i="4"/>
  <c r="G54" i="4"/>
  <c r="N44" i="4"/>
  <c r="AD34" i="4"/>
  <c r="Y44" i="4"/>
  <c r="R44" i="4"/>
  <c r="J34" i="4"/>
  <c r="K44" i="4"/>
  <c r="Z44" i="4"/>
  <c r="S44" i="4"/>
  <c r="AC34" i="4"/>
  <c r="Q34" i="4"/>
  <c r="V44" i="4"/>
  <c r="M34" i="4"/>
  <c r="O34" i="4"/>
  <c r="AA44" i="4"/>
  <c r="X34" i="4"/>
  <c r="L34" i="4"/>
  <c r="AG44" i="4"/>
  <c r="AF34" i="4"/>
  <c r="P44" i="4"/>
  <c r="T34" i="4"/>
  <c r="AB34" i="4"/>
  <c r="U44" i="4"/>
  <c r="D5" i="4"/>
  <c r="V86" i="4" l="1"/>
  <c r="W86" i="4"/>
  <c r="X86" i="4"/>
  <c r="Y86" i="4"/>
  <c r="Z86" i="4"/>
  <c r="AA86" i="4"/>
  <c r="AB86" i="4"/>
  <c r="AC86" i="4"/>
  <c r="AD86" i="4"/>
  <c r="AE86" i="4"/>
  <c r="AF86" i="4"/>
  <c r="AG86" i="4"/>
  <c r="AH86" i="4"/>
  <c r="J18" i="4" l="1"/>
  <c r="K18" i="4"/>
  <c r="L18" i="4"/>
  <c r="M18" i="4"/>
  <c r="N18" i="4"/>
  <c r="O18" i="4"/>
  <c r="P18" i="4"/>
  <c r="Q18" i="4"/>
  <c r="R18" i="4"/>
  <c r="S18" i="4"/>
  <c r="T18" i="4"/>
  <c r="U18" i="4"/>
  <c r="V18" i="4"/>
  <c r="W18" i="4"/>
  <c r="X18" i="4"/>
  <c r="Y18" i="4"/>
  <c r="Z18" i="4"/>
  <c r="AA18" i="4"/>
  <c r="AB18" i="4"/>
  <c r="AC18" i="4"/>
  <c r="AD18" i="4"/>
  <c r="AE18" i="4"/>
  <c r="AF18" i="4"/>
  <c r="AG18" i="4"/>
  <c r="J55" i="4" l="1"/>
  <c r="K55" i="4"/>
  <c r="L55" i="4"/>
  <c r="M55" i="4"/>
  <c r="N55" i="4"/>
  <c r="O55" i="4"/>
  <c r="P55" i="4"/>
  <c r="Q55" i="4"/>
  <c r="R55" i="4"/>
  <c r="S55" i="4"/>
  <c r="T55" i="4"/>
  <c r="U55" i="4"/>
  <c r="V55" i="4"/>
  <c r="W55" i="4"/>
  <c r="X55" i="4"/>
  <c r="Y55" i="4"/>
  <c r="Z55" i="4"/>
  <c r="AA55" i="4"/>
  <c r="AB55" i="4"/>
  <c r="AC55" i="4"/>
  <c r="AD55" i="4"/>
  <c r="AE55" i="4"/>
  <c r="AF55" i="4"/>
  <c r="AG55" i="4"/>
  <c r="J62" i="4"/>
  <c r="K62" i="4"/>
  <c r="L62" i="4"/>
  <c r="M62" i="4"/>
  <c r="N62" i="4"/>
  <c r="O62" i="4"/>
  <c r="P62" i="4"/>
  <c r="Q62" i="4"/>
  <c r="R62" i="4"/>
  <c r="S62" i="4"/>
  <c r="T62" i="4"/>
  <c r="U62" i="4"/>
  <c r="V62" i="4"/>
  <c r="W62" i="4"/>
  <c r="X62" i="4"/>
  <c r="Y62" i="4"/>
  <c r="Z62" i="4"/>
  <c r="AA62" i="4"/>
  <c r="AB62" i="4"/>
  <c r="AC62" i="4"/>
  <c r="AD62" i="4"/>
  <c r="AE62" i="4"/>
  <c r="AF62" i="4"/>
  <c r="AF54" i="4" s="1"/>
  <c r="AG62" i="4"/>
  <c r="AE54" i="4" l="1"/>
  <c r="O54" i="4"/>
  <c r="X54" i="4"/>
  <c r="T54" i="4"/>
  <c r="L54" i="4"/>
  <c r="W54" i="4"/>
  <c r="M54" i="4"/>
  <c r="AA54" i="4"/>
  <c r="S54" i="4"/>
  <c r="K54" i="4"/>
  <c r="P54" i="4"/>
  <c r="V54" i="4"/>
  <c r="N54" i="4"/>
  <c r="AC54" i="4"/>
  <c r="AB54" i="4"/>
  <c r="Z54" i="4"/>
  <c r="R54" i="4"/>
  <c r="J54" i="4"/>
  <c r="AD54" i="4"/>
  <c r="U54" i="4"/>
  <c r="AG54" i="4"/>
  <c r="Y54" i="4"/>
  <c r="Q54" i="4"/>
</calcChain>
</file>

<file path=xl/sharedStrings.xml><?xml version="1.0" encoding="utf-8"?>
<sst xmlns="http://schemas.openxmlformats.org/spreadsheetml/2006/main" count="420" uniqueCount="128">
  <si>
    <t>t</t>
  </si>
  <si>
    <t>%</t>
  </si>
  <si>
    <t>:</t>
  </si>
  <si>
    <t>% (1990 = 100%)</t>
  </si>
  <si>
    <t>Bodennutzung</t>
  </si>
  <si>
    <t>Stickstoff</t>
  </si>
  <si>
    <t>N-Bilanz</t>
  </si>
  <si>
    <t>P-Bilanz</t>
  </si>
  <si>
    <t>Einheit</t>
  </si>
  <si>
    <t>Input gesamt</t>
  </si>
  <si>
    <t>Importierte Futtermittel</t>
  </si>
  <si>
    <t>Mineraldünger (Landwirtschaft)</t>
  </si>
  <si>
    <t>Recyclingdünger</t>
  </si>
  <si>
    <t>Saatgutimport</t>
  </si>
  <si>
    <t>N-Fixierung</t>
  </si>
  <si>
    <t>Atmosphärische Deposition</t>
  </si>
  <si>
    <t>Output gesamt</t>
  </si>
  <si>
    <t>Pflanzliche Produkte</t>
  </si>
  <si>
    <t>N-Effizienz</t>
  </si>
  <si>
    <t>Ammoniakemissionen gesamt</t>
  </si>
  <si>
    <t>Pflanzenbau</t>
  </si>
  <si>
    <t>Nach Emissionsstufen:</t>
  </si>
  <si>
    <t>Weide</t>
  </si>
  <si>
    <t>Stall/Laufhof</t>
  </si>
  <si>
    <t>Nach Tierart:</t>
  </si>
  <si>
    <t>Rinder</t>
  </si>
  <si>
    <t>Schweine</t>
  </si>
  <si>
    <t>Geflügel</t>
  </si>
  <si>
    <t>Andere</t>
  </si>
  <si>
    <t>Phosphor</t>
  </si>
  <si>
    <t>P-Effizienz</t>
  </si>
  <si>
    <t>Klima und Energie</t>
  </si>
  <si>
    <t>Treibhausgasemissionen gesamt</t>
  </si>
  <si>
    <t>Energienutzung</t>
  </si>
  <si>
    <t>Mineraldünger</t>
  </si>
  <si>
    <t>Import Futtermittel</t>
  </si>
  <si>
    <t>Treibstoffe</t>
  </si>
  <si>
    <t>Brennstoffe</t>
  </si>
  <si>
    <t>Erneuerbare Energien (inkl. Holz)</t>
  </si>
  <si>
    <t>BFF im Talgebiet</t>
  </si>
  <si>
    <t>BFF im Berggebiet</t>
  </si>
  <si>
    <t>Vernetzung</t>
  </si>
  <si>
    <t>Landwirtschaftsfläche gesamt</t>
  </si>
  <si>
    <t>Landwirtschaftliche Nutzfläche (LN)</t>
  </si>
  <si>
    <t>Normalstoss (NST)</t>
  </si>
  <si>
    <t>NST</t>
  </si>
  <si>
    <t>Naturnahe Bewirtschaftung</t>
  </si>
  <si>
    <t>% der LN</t>
  </si>
  <si>
    <t>davon Bio</t>
  </si>
  <si>
    <t>Produktionsmittel</t>
  </si>
  <si>
    <t>Pflanzenschutzmittelverkäufe gesamt</t>
  </si>
  <si>
    <t>t Wirkstoff</t>
  </si>
  <si>
    <t>Herbizide</t>
  </si>
  <si>
    <t>Wachstumsregulatoren</t>
  </si>
  <si>
    <t>Stickstoff (N)</t>
  </si>
  <si>
    <t>Kraftfuttermittelverbrauch gesamt</t>
  </si>
  <si>
    <t>Inlandproduktion gesamt</t>
  </si>
  <si>
    <t>CH Futtergetreide</t>
  </si>
  <si>
    <t>CH Ölsaatkuchen</t>
  </si>
  <si>
    <t xml:space="preserve">CH andere </t>
  </si>
  <si>
    <t>Import gesamt</t>
  </si>
  <si>
    <t>Anteil importierter Kraftfuttermittel</t>
  </si>
  <si>
    <t>Viehbestand gesamt</t>
  </si>
  <si>
    <t>Tierhaltung</t>
  </si>
  <si>
    <t>Agrarumweltindikatoren und -kennzahlen auf nationaler Ebene</t>
  </si>
  <si>
    <t>Biologische Qualität (QII)</t>
  </si>
  <si>
    <t>Energiebedarf gesamt</t>
  </si>
  <si>
    <t>Bedarf indirekte Energie gesamt</t>
  </si>
  <si>
    <t>Bedarf direkte Energie gesamt</t>
  </si>
  <si>
    <t>Elektrizität</t>
  </si>
  <si>
    <t>Gebäude</t>
  </si>
  <si>
    <t>Maschinen</t>
  </si>
  <si>
    <t>Bereitstellung direkte Energie</t>
  </si>
  <si>
    <r>
      <t>Entwicklung von N-Bilanz und N-Effizienz</t>
    </r>
    <r>
      <rPr>
        <b/>
        <vertAlign val="superscript"/>
        <sz val="12"/>
        <color theme="1"/>
        <rFont val="Calibri"/>
        <family val="2"/>
        <scheme val="minor"/>
      </rPr>
      <t>1</t>
    </r>
  </si>
  <si>
    <r>
      <t>Entwicklung der Ammoniakemissionen</t>
    </r>
    <r>
      <rPr>
        <b/>
        <vertAlign val="superscript"/>
        <sz val="12"/>
        <color theme="1"/>
        <rFont val="Calibri"/>
        <family val="2"/>
        <scheme val="minor"/>
      </rPr>
      <t>2</t>
    </r>
  </si>
  <si>
    <r>
      <t>×10</t>
    </r>
    <r>
      <rPr>
        <b/>
        <vertAlign val="superscript"/>
        <sz val="10"/>
        <color theme="1"/>
        <rFont val="Calibri"/>
        <family val="2"/>
        <scheme val="minor"/>
      </rPr>
      <t>3</t>
    </r>
    <r>
      <rPr>
        <b/>
        <sz val="10"/>
        <color theme="1"/>
        <rFont val="Calibri"/>
        <family val="2"/>
        <scheme val="minor"/>
      </rPr>
      <t xml:space="preserve"> t NH</t>
    </r>
    <r>
      <rPr>
        <b/>
        <vertAlign val="subscript"/>
        <sz val="10"/>
        <color theme="1"/>
        <rFont val="Calibri"/>
        <family val="2"/>
        <scheme val="minor"/>
      </rPr>
      <t>3</t>
    </r>
    <r>
      <rPr>
        <b/>
        <sz val="10"/>
        <color theme="1"/>
        <rFont val="Calibri"/>
        <family val="2"/>
        <scheme val="minor"/>
      </rPr>
      <t>-N</t>
    </r>
  </si>
  <si>
    <r>
      <t>×10</t>
    </r>
    <r>
      <rPr>
        <vertAlign val="superscript"/>
        <sz val="10"/>
        <color theme="1"/>
        <rFont val="Calibri"/>
        <family val="2"/>
        <scheme val="minor"/>
      </rPr>
      <t>3</t>
    </r>
    <r>
      <rPr>
        <sz val="10"/>
        <color theme="1"/>
        <rFont val="Calibri"/>
        <family val="2"/>
        <scheme val="minor"/>
      </rPr>
      <t xml:space="preserve"> t NH</t>
    </r>
    <r>
      <rPr>
        <vertAlign val="subscript"/>
        <sz val="10"/>
        <color theme="1"/>
        <rFont val="Calibri"/>
        <family val="2"/>
        <scheme val="minor"/>
      </rPr>
      <t>3</t>
    </r>
    <r>
      <rPr>
        <sz val="10"/>
        <color theme="1"/>
        <rFont val="Calibri"/>
        <family val="2"/>
        <scheme val="minor"/>
      </rPr>
      <t>-N</t>
    </r>
  </si>
  <si>
    <r>
      <t>Entwicklung von P-Bilanz und P-Effizienz</t>
    </r>
    <r>
      <rPr>
        <b/>
        <vertAlign val="superscript"/>
        <sz val="12"/>
        <color theme="1"/>
        <rFont val="Calibri"/>
        <family val="2"/>
        <scheme val="minor"/>
      </rPr>
      <t>3</t>
    </r>
  </si>
  <si>
    <r>
      <t>Entwicklung der Treibhausgasemissionen</t>
    </r>
    <r>
      <rPr>
        <b/>
        <vertAlign val="superscript"/>
        <sz val="12"/>
        <color theme="1"/>
        <rFont val="Calibri"/>
        <family val="2"/>
        <scheme val="minor"/>
      </rPr>
      <t>4</t>
    </r>
  </si>
  <si>
    <r>
      <t>×10</t>
    </r>
    <r>
      <rPr>
        <b/>
        <vertAlign val="superscript"/>
        <sz val="10"/>
        <color theme="1"/>
        <rFont val="Calibri"/>
        <family val="2"/>
        <scheme val="minor"/>
      </rPr>
      <t>6</t>
    </r>
    <r>
      <rPr>
        <b/>
        <sz val="10"/>
        <color theme="1"/>
        <rFont val="Calibri"/>
        <family val="2"/>
        <scheme val="minor"/>
      </rPr>
      <t xml:space="preserve"> t CO</t>
    </r>
    <r>
      <rPr>
        <b/>
        <vertAlign val="subscript"/>
        <sz val="10"/>
        <color theme="1"/>
        <rFont val="Calibri"/>
        <family val="2"/>
        <scheme val="minor"/>
      </rPr>
      <t>2</t>
    </r>
    <r>
      <rPr>
        <b/>
        <sz val="10"/>
        <color theme="1"/>
        <rFont val="Calibri"/>
        <family val="2"/>
        <scheme val="minor"/>
      </rPr>
      <t>-Äqui.</t>
    </r>
  </si>
  <si>
    <r>
      <t>Verdauung Nutztiere</t>
    </r>
    <r>
      <rPr>
        <vertAlign val="superscript"/>
        <sz val="10"/>
        <color theme="1"/>
        <rFont val="Calibri"/>
        <family val="2"/>
        <scheme val="minor"/>
      </rPr>
      <t>4a</t>
    </r>
  </si>
  <si>
    <r>
      <t>×10</t>
    </r>
    <r>
      <rPr>
        <vertAlign val="superscript"/>
        <sz val="10"/>
        <color theme="1"/>
        <rFont val="Calibri"/>
        <family val="2"/>
        <scheme val="minor"/>
      </rPr>
      <t>6</t>
    </r>
    <r>
      <rPr>
        <sz val="10"/>
        <color theme="1"/>
        <rFont val="Calibri"/>
        <family val="2"/>
        <scheme val="minor"/>
      </rPr>
      <t xml:space="preserve"> t CO</t>
    </r>
    <r>
      <rPr>
        <vertAlign val="subscript"/>
        <sz val="10"/>
        <color theme="1"/>
        <rFont val="Calibri"/>
        <family val="2"/>
        <scheme val="minor"/>
      </rPr>
      <t>2</t>
    </r>
    <r>
      <rPr>
        <sz val="10"/>
        <color theme="1"/>
        <rFont val="Calibri"/>
        <family val="2"/>
        <scheme val="minor"/>
      </rPr>
      <t>-Äqui.</t>
    </r>
  </si>
  <si>
    <r>
      <t>Entwicklung des Energiebedarfs</t>
    </r>
    <r>
      <rPr>
        <b/>
        <vertAlign val="superscript"/>
        <sz val="12"/>
        <color theme="1"/>
        <rFont val="Calibri"/>
        <family val="2"/>
        <scheme val="minor"/>
      </rPr>
      <t>5</t>
    </r>
  </si>
  <si>
    <r>
      <t>×10</t>
    </r>
    <r>
      <rPr>
        <b/>
        <vertAlign val="superscript"/>
        <sz val="10"/>
        <color theme="1"/>
        <rFont val="Calibri"/>
        <family val="2"/>
        <scheme val="minor"/>
      </rPr>
      <t>12</t>
    </r>
    <r>
      <rPr>
        <b/>
        <sz val="10"/>
        <color theme="1"/>
        <rFont val="Calibri"/>
        <family val="2"/>
        <scheme val="minor"/>
      </rPr>
      <t xml:space="preserve"> J</t>
    </r>
  </si>
  <si>
    <r>
      <t>×10</t>
    </r>
    <r>
      <rPr>
        <vertAlign val="superscript"/>
        <sz val="10"/>
        <color theme="1"/>
        <rFont val="Calibri"/>
        <family val="2"/>
        <scheme val="minor"/>
      </rPr>
      <t>12</t>
    </r>
    <r>
      <rPr>
        <sz val="10"/>
        <color theme="1"/>
        <rFont val="Calibri"/>
        <family val="2"/>
        <scheme val="minor"/>
      </rPr>
      <t xml:space="preserve"> J</t>
    </r>
  </si>
  <si>
    <r>
      <t>Energieeffizienz</t>
    </r>
    <r>
      <rPr>
        <b/>
        <vertAlign val="superscript"/>
        <sz val="10"/>
        <color theme="1"/>
        <rFont val="Calibri"/>
        <family val="2"/>
        <scheme val="minor"/>
      </rPr>
      <t>5a</t>
    </r>
  </si>
  <si>
    <r>
      <t>Entwicklung der Arten und Lebensräume</t>
    </r>
    <r>
      <rPr>
        <b/>
        <vertAlign val="superscript"/>
        <sz val="12"/>
        <color theme="1"/>
        <rFont val="Calibri"/>
        <family val="2"/>
        <scheme val="minor"/>
      </rPr>
      <t>6</t>
    </r>
  </si>
  <si>
    <r>
      <t>Biodiversitätsförderflächen (BFF) gesamt</t>
    </r>
    <r>
      <rPr>
        <b/>
        <vertAlign val="superscript"/>
        <sz val="10"/>
        <color theme="1"/>
        <rFont val="Calibri"/>
        <family val="2"/>
        <scheme val="minor"/>
      </rPr>
      <t>6a</t>
    </r>
  </si>
  <si>
    <r>
      <t>×10</t>
    </r>
    <r>
      <rPr>
        <b/>
        <vertAlign val="superscript"/>
        <sz val="10"/>
        <color theme="1"/>
        <rFont val="Calibri"/>
        <family val="2"/>
        <scheme val="minor"/>
      </rPr>
      <t>3</t>
    </r>
    <r>
      <rPr>
        <b/>
        <sz val="10"/>
        <color theme="1"/>
        <rFont val="Calibri"/>
        <family val="2"/>
        <scheme val="minor"/>
      </rPr>
      <t xml:space="preserve"> ha</t>
    </r>
  </si>
  <si>
    <r>
      <t>×10</t>
    </r>
    <r>
      <rPr>
        <vertAlign val="superscript"/>
        <sz val="10"/>
        <color theme="1"/>
        <rFont val="Calibri"/>
        <family val="2"/>
        <scheme val="minor"/>
      </rPr>
      <t>3</t>
    </r>
    <r>
      <rPr>
        <sz val="10"/>
        <color theme="1"/>
        <rFont val="Calibri"/>
        <family val="2"/>
        <scheme val="minor"/>
      </rPr>
      <t xml:space="preserve"> ha</t>
    </r>
  </si>
  <si>
    <r>
      <t>Entwicklung der Landwirtschaftsfläche gesamt</t>
    </r>
    <r>
      <rPr>
        <b/>
        <vertAlign val="superscript"/>
        <sz val="12"/>
        <color theme="1"/>
        <rFont val="Calibri"/>
        <family val="2"/>
        <scheme val="minor"/>
      </rPr>
      <t>7</t>
    </r>
  </si>
  <si>
    <r>
      <t>Entwicklung der landwirtschaftlichen Nutzfläche</t>
    </r>
    <r>
      <rPr>
        <b/>
        <vertAlign val="superscript"/>
        <sz val="12"/>
        <color theme="1"/>
        <rFont val="Calibri"/>
        <family val="2"/>
        <scheme val="minor"/>
      </rPr>
      <t>8</t>
    </r>
  </si>
  <si>
    <r>
      <t>Entwicklung der Sömmerung</t>
    </r>
    <r>
      <rPr>
        <b/>
        <vertAlign val="superscript"/>
        <sz val="12"/>
        <color theme="1"/>
        <rFont val="Calibri"/>
        <family val="2"/>
        <scheme val="minor"/>
      </rPr>
      <t>9</t>
    </r>
  </si>
  <si>
    <r>
      <t>Entwicklung des Anteils an naturnah bewirtschafteten Flächen</t>
    </r>
    <r>
      <rPr>
        <b/>
        <vertAlign val="superscript"/>
        <sz val="12"/>
        <rFont val="Calibri"/>
        <family val="2"/>
        <scheme val="minor"/>
      </rPr>
      <t>10</t>
    </r>
  </si>
  <si>
    <r>
      <t>Entwicklung der Pflanzenschutzmittelverkäufe</t>
    </r>
    <r>
      <rPr>
        <b/>
        <vertAlign val="superscript"/>
        <sz val="12"/>
        <color theme="1"/>
        <rFont val="Calibri"/>
        <family val="2"/>
        <scheme val="minor"/>
      </rPr>
      <t>11</t>
    </r>
  </si>
  <si>
    <r>
      <t>Entwicklung des Düngerverbrauchs</t>
    </r>
    <r>
      <rPr>
        <b/>
        <vertAlign val="superscript"/>
        <sz val="12"/>
        <color theme="1"/>
        <rFont val="Calibri"/>
        <family val="2"/>
        <scheme val="minor"/>
      </rPr>
      <t>12</t>
    </r>
  </si>
  <si>
    <r>
      <t>×10</t>
    </r>
    <r>
      <rPr>
        <b/>
        <vertAlign val="superscript"/>
        <sz val="10"/>
        <color theme="1"/>
        <rFont val="Calibri"/>
        <family val="2"/>
        <scheme val="minor"/>
      </rPr>
      <t>3</t>
    </r>
    <r>
      <rPr>
        <b/>
        <sz val="10"/>
        <color theme="1"/>
        <rFont val="Calibri"/>
        <family val="2"/>
        <scheme val="minor"/>
      </rPr>
      <t xml:space="preserve"> t</t>
    </r>
  </si>
  <si>
    <r>
      <t>Phosphat (P</t>
    </r>
    <r>
      <rPr>
        <b/>
        <vertAlign val="subscript"/>
        <sz val="10"/>
        <color theme="1"/>
        <rFont val="Calibri"/>
        <family val="2"/>
        <scheme val="minor"/>
      </rPr>
      <t>2</t>
    </r>
    <r>
      <rPr>
        <b/>
        <sz val="10"/>
        <color theme="1"/>
        <rFont val="Calibri"/>
        <family val="2"/>
        <scheme val="minor"/>
      </rPr>
      <t>O</t>
    </r>
    <r>
      <rPr>
        <b/>
        <vertAlign val="subscript"/>
        <sz val="10"/>
        <color theme="1"/>
        <rFont val="Calibri"/>
        <family val="2"/>
        <scheme val="minor"/>
      </rPr>
      <t>5</t>
    </r>
    <r>
      <rPr>
        <b/>
        <sz val="10"/>
        <color theme="1"/>
        <rFont val="Calibri"/>
        <family val="2"/>
        <scheme val="minor"/>
      </rPr>
      <t>)</t>
    </r>
  </si>
  <si>
    <r>
      <t>Entwicklung des Kraftfutterverbrauchs</t>
    </r>
    <r>
      <rPr>
        <b/>
        <vertAlign val="superscript"/>
        <sz val="12"/>
        <color theme="1"/>
        <rFont val="Calibri"/>
        <family val="2"/>
        <scheme val="minor"/>
      </rPr>
      <t>13</t>
    </r>
  </si>
  <si>
    <r>
      <t>×10</t>
    </r>
    <r>
      <rPr>
        <vertAlign val="superscript"/>
        <sz val="10"/>
        <color theme="1"/>
        <rFont val="Calibri"/>
        <family val="2"/>
        <scheme val="minor"/>
      </rPr>
      <t>3</t>
    </r>
    <r>
      <rPr>
        <sz val="10"/>
        <color theme="1"/>
        <rFont val="Calibri"/>
        <family val="2"/>
        <scheme val="minor"/>
      </rPr>
      <t xml:space="preserve"> t</t>
    </r>
  </si>
  <si>
    <r>
      <t>Verarbeitung der Importe</t>
    </r>
    <r>
      <rPr>
        <vertAlign val="superscript"/>
        <sz val="10"/>
        <color theme="1"/>
        <rFont val="Calibri"/>
        <family val="2"/>
        <scheme val="minor"/>
      </rPr>
      <t>13a</t>
    </r>
  </si>
  <si>
    <r>
      <t>x10</t>
    </r>
    <r>
      <rPr>
        <b/>
        <vertAlign val="superscript"/>
        <sz val="10"/>
        <color theme="1"/>
        <rFont val="Calibri"/>
        <family val="2"/>
        <scheme val="minor"/>
      </rPr>
      <t>3</t>
    </r>
    <r>
      <rPr>
        <b/>
        <sz val="10"/>
        <color theme="1"/>
        <rFont val="Calibri"/>
        <family val="2"/>
        <scheme val="minor"/>
      </rPr>
      <t xml:space="preserve"> GVE</t>
    </r>
  </si>
  <si>
    <r>
      <t>x10</t>
    </r>
    <r>
      <rPr>
        <vertAlign val="superscript"/>
        <sz val="10"/>
        <color theme="1"/>
        <rFont val="Calibri"/>
        <family val="2"/>
        <scheme val="minor"/>
      </rPr>
      <t>3</t>
    </r>
    <r>
      <rPr>
        <sz val="10"/>
        <color theme="1"/>
        <rFont val="Calibri"/>
        <family val="2"/>
        <scheme val="minor"/>
      </rPr>
      <t xml:space="preserve"> GVE</t>
    </r>
  </si>
  <si>
    <t>Biodiversität</t>
  </si>
  <si>
    <r>
      <t>Bezugsgrössen</t>
    </r>
    <r>
      <rPr>
        <b/>
        <vertAlign val="superscript"/>
        <sz val="16"/>
        <color theme="1"/>
        <rFont val="Calibri"/>
        <family val="2"/>
        <scheme val="minor"/>
      </rPr>
      <t>14</t>
    </r>
  </si>
  <si>
    <r>
      <t>Entwicklung des Viehbestandes</t>
    </r>
    <r>
      <rPr>
        <b/>
        <vertAlign val="superscript"/>
        <sz val="12"/>
        <color theme="1"/>
        <rFont val="Calibri"/>
        <family val="2"/>
        <scheme val="minor"/>
      </rPr>
      <t>15</t>
    </r>
  </si>
  <si>
    <r>
      <t>Entwicklung der Produktion von verwertbarer Energie</t>
    </r>
    <r>
      <rPr>
        <b/>
        <vertAlign val="superscript"/>
        <sz val="12"/>
        <color theme="1"/>
        <rFont val="Calibri"/>
        <family val="2"/>
        <scheme val="minor"/>
      </rPr>
      <t>16</t>
    </r>
  </si>
  <si>
    <t>Fungizide und Bakterizide</t>
  </si>
  <si>
    <t>Insektizide und Akarizide</t>
  </si>
  <si>
    <t>Molluskizide</t>
  </si>
  <si>
    <t>Weitere Pflanzenschutzmittel</t>
  </si>
  <si>
    <t>Import Getreidesaatgut/Pflanzenschutzmittel</t>
  </si>
  <si>
    <t>Lager Gülle</t>
  </si>
  <si>
    <t>Lager Mist</t>
  </si>
  <si>
    <t>Ausbringung Gülle</t>
  </si>
  <si>
    <t>Ausbringung Mist</t>
  </si>
  <si>
    <r>
      <t>Hofdüngerlagerung</t>
    </r>
    <r>
      <rPr>
        <vertAlign val="superscript"/>
        <sz val="10"/>
        <color theme="1"/>
        <rFont val="Calibri"/>
        <family val="2"/>
        <scheme val="minor"/>
      </rPr>
      <t>4b</t>
    </r>
  </si>
  <si>
    <r>
      <t>Bewirtschaftung Böden</t>
    </r>
    <r>
      <rPr>
        <vertAlign val="superscript"/>
        <sz val="10"/>
        <color theme="1"/>
        <rFont val="Calibri"/>
        <family val="2"/>
        <scheme val="minor"/>
      </rPr>
      <t>4c</t>
    </r>
  </si>
  <si>
    <r>
      <t>Kohlenstoffbilanz Landnutzung</t>
    </r>
    <r>
      <rPr>
        <vertAlign val="superscript"/>
        <sz val="10"/>
        <color theme="1"/>
        <rFont val="Calibri"/>
        <family val="2"/>
        <scheme val="minor"/>
      </rPr>
      <t>4d</t>
    </r>
  </si>
  <si>
    <r>
      <t>Herstellung von Produktionsmitteln</t>
    </r>
    <r>
      <rPr>
        <vertAlign val="superscript"/>
        <sz val="10"/>
        <color theme="1"/>
        <rFont val="Calibri"/>
        <family val="2"/>
        <scheme val="minor"/>
      </rPr>
      <t>4e</t>
    </r>
  </si>
  <si>
    <t>Energie in Agrarerzeugnisse Brutto</t>
  </si>
  <si>
    <t>Energie in Agrarerzeugnissen Netto</t>
  </si>
  <si>
    <r>
      <t>Index der Brutvögel gemäss den UZL-Zielarten</t>
    </r>
    <r>
      <rPr>
        <b/>
        <vertAlign val="superscript"/>
        <sz val="10"/>
        <color theme="1"/>
        <rFont val="Calibri"/>
        <family val="2"/>
        <scheme val="minor"/>
      </rPr>
      <t>6b</t>
    </r>
  </si>
  <si>
    <r>
      <t>Index der Brutvögel gemäss den UZL-Leitarten</t>
    </r>
    <r>
      <rPr>
        <b/>
        <vertAlign val="superscript"/>
        <sz val="10"/>
        <color theme="1"/>
        <rFont val="Calibri"/>
        <family val="2"/>
        <scheme val="minor"/>
      </rPr>
      <t>6c</t>
    </r>
  </si>
  <si>
    <t>Tierische Produkte</t>
  </si>
  <si>
    <t xml:space="preserve">298 644  </t>
  </si>
  <si>
    <t xml:space="preserve">310 176  </t>
  </si>
  <si>
    <t xml:space="preserve">296 810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</si>
</sst>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0.0"/>
    <numFmt numFmtId="165" formatCode="_ [$€-2]\ * #,##0.00_ ;_ [$€-2]\ * \-#,##0.00_ ;_ [$€-2]\ * &quot;-&quot;??_ "/>
    <numFmt numFmtId="166" formatCode="#,##0&quot; kg&quot;;[Red]#,##0&quot; kg&quot;"/>
    <numFmt numFmtId="167" formatCode="0.00E+0;[=0]&quot;0&quot;;[Red]0.00E+0"/>
    <numFmt numFmtId="168" formatCode="0.00%;[=0]&quot;0&quot;;General"/>
    <numFmt numFmtId="169" formatCode="0.0%"/>
    <numFmt numFmtId="170" formatCode="[=0]&quot;&quot;;General"/>
    <numFmt numFmtId="171" formatCode="0.0E+0;[=0]&quot;0&quot;;0.0E+0"/>
    <numFmt numFmtId="172" formatCode="0.00E+0;[=0]&quot;0&quot;;0.00E+0"/>
  </numFmts>
  <fonts count="63"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8"/>
      <color theme="1"/>
      <name val="Arial"/>
      <family val="2"/>
    </font>
    <font>
      <sz val="14"/>
      <color rgb="FFFF0000"/>
      <name val="Arial"/>
      <family val="2"/>
    </font>
    <font>
      <sz val="10"/>
      <color theme="1"/>
      <name val="Arial"/>
      <family val="2"/>
    </font>
    <font>
      <sz val="10"/>
      <name val="Arial"/>
      <family val="2"/>
    </font>
    <font>
      <sz val="9"/>
      <name val="Helvetica"/>
      <family val="2"/>
    </font>
    <font>
      <sz val="7"/>
      <name val="Helvetica"/>
      <family val="2"/>
    </font>
    <font>
      <sz val="9"/>
      <name val="Arial"/>
      <family val="2"/>
    </font>
    <font>
      <b/>
      <sz val="12"/>
      <name val="Times New Roman"/>
      <family val="1"/>
    </font>
    <font>
      <u/>
      <sz val="10"/>
      <color indexed="12"/>
      <name val="Arial"/>
      <family val="2"/>
    </font>
    <font>
      <sz val="9"/>
      <name val="Times New Roman"/>
      <family val="1"/>
    </font>
    <font>
      <sz val="9"/>
      <name val="Helv"/>
    </font>
    <font>
      <sz val="8"/>
      <name val="Arial"/>
      <family val="2"/>
    </font>
    <font>
      <sz val="10"/>
      <name val="Trebuchet MS"/>
      <family val="2"/>
    </font>
    <font>
      <sz val="8"/>
      <name val="Helvetica"/>
      <family val="2"/>
    </font>
    <font>
      <sz val="10"/>
      <name val="Helvetica"/>
      <family val="2"/>
    </font>
    <font>
      <sz val="12"/>
      <color theme="1"/>
      <name val="Calibri"/>
      <family val="2"/>
      <scheme val="minor"/>
    </font>
    <font>
      <b/>
      <sz val="12"/>
      <color theme="1"/>
      <name val="Calibri"/>
      <family val="2"/>
      <scheme val="minor"/>
    </font>
    <font>
      <b/>
      <sz val="18"/>
      <color theme="1"/>
      <name val="Calibri"/>
      <family val="2"/>
      <scheme val="minor"/>
    </font>
    <font>
      <sz val="10"/>
      <color theme="1"/>
      <name val="Calibri"/>
      <family val="2"/>
      <scheme val="minor"/>
    </font>
    <font>
      <sz val="18"/>
      <color theme="1"/>
      <name val="Calibri"/>
      <family val="2"/>
      <scheme val="minor"/>
    </font>
    <font>
      <b/>
      <sz val="10"/>
      <color theme="1"/>
      <name val="Calibri"/>
      <family val="2"/>
      <scheme val="minor"/>
    </font>
    <font>
      <b/>
      <vertAlign val="superscript"/>
      <sz val="12"/>
      <color theme="1"/>
      <name val="Calibri"/>
      <family val="2"/>
      <scheme val="minor"/>
    </font>
    <font>
      <b/>
      <vertAlign val="superscript"/>
      <sz val="10"/>
      <color theme="1"/>
      <name val="Calibri"/>
      <family val="2"/>
      <scheme val="minor"/>
    </font>
    <font>
      <b/>
      <vertAlign val="subscript"/>
      <sz val="10"/>
      <color theme="1"/>
      <name val="Calibri"/>
      <family val="2"/>
      <scheme val="minor"/>
    </font>
    <font>
      <vertAlign val="superscript"/>
      <sz val="10"/>
      <color theme="1"/>
      <name val="Calibri"/>
      <family val="2"/>
      <scheme val="minor"/>
    </font>
    <font>
      <vertAlign val="subscript"/>
      <sz val="10"/>
      <color theme="1"/>
      <name val="Calibri"/>
      <family val="2"/>
      <scheme val="minor"/>
    </font>
    <font>
      <b/>
      <sz val="12"/>
      <name val="Calibri"/>
      <family val="2"/>
      <scheme val="minor"/>
    </font>
    <font>
      <b/>
      <vertAlign val="superscript"/>
      <sz val="12"/>
      <name val="Calibri"/>
      <family val="2"/>
      <scheme val="minor"/>
    </font>
    <font>
      <b/>
      <u/>
      <sz val="12"/>
      <name val="Calibri"/>
      <family val="2"/>
      <scheme val="minor"/>
    </font>
    <font>
      <b/>
      <sz val="8"/>
      <color theme="1"/>
      <name val="Calibri"/>
      <family val="2"/>
      <scheme val="minor"/>
    </font>
    <font>
      <sz val="11"/>
      <color rgb="FF1F497D"/>
      <name val="Calibri"/>
      <family val="2"/>
      <scheme val="minor"/>
    </font>
    <font>
      <sz val="10"/>
      <name val="Courier"/>
    </font>
    <font>
      <sz val="11"/>
      <color theme="1"/>
      <name val="Calibri"/>
      <family val="2"/>
      <scheme val="minor"/>
    </font>
    <font>
      <sz val="11"/>
      <color indexed="8"/>
      <name val="Arial"/>
      <family val="2"/>
    </font>
    <font>
      <sz val="19"/>
      <color indexed="48"/>
      <name val="Arial"/>
      <family val="2"/>
    </font>
    <font>
      <b/>
      <sz val="10"/>
      <color indexed="8"/>
      <name val="Arial"/>
      <family val="2"/>
    </font>
    <font>
      <sz val="10"/>
      <color indexed="8"/>
      <name val="Arial"/>
      <family val="2"/>
    </font>
    <font>
      <b/>
      <sz val="10"/>
      <color indexed="39"/>
      <name val="Arial"/>
      <family val="2"/>
    </font>
    <font>
      <b/>
      <sz val="12"/>
      <color indexed="8"/>
      <name val="Arial"/>
      <family val="2"/>
    </font>
    <font>
      <sz val="10"/>
      <color indexed="39"/>
      <name val="Arial"/>
      <family val="2"/>
    </font>
    <font>
      <sz val="10"/>
      <color indexed="10"/>
      <name val="Arial"/>
      <family val="2"/>
    </font>
    <font>
      <sz val="9"/>
      <color indexed="8"/>
      <name val="Times New Roman"/>
      <family val="1"/>
    </font>
    <font>
      <b/>
      <sz val="9"/>
      <name val="Times New Roman"/>
      <family val="1"/>
    </font>
    <font>
      <sz val="10"/>
      <name val="Calibri"/>
      <family val="2"/>
      <scheme val="minor"/>
    </font>
    <font>
      <b/>
      <sz val="16"/>
      <color theme="1"/>
      <name val="Calibri"/>
      <family val="2"/>
      <scheme val="minor"/>
    </font>
    <font>
      <b/>
      <vertAlign val="superscript"/>
      <sz val="16"/>
      <color theme="1"/>
      <name val="Calibri"/>
      <family val="2"/>
      <scheme val="minor"/>
    </font>
    <font>
      <sz val="10"/>
      <color theme="1"/>
      <name val="Calibri"/>
      <family val="2"/>
      <scheme val="minor"/>
    </font>
    <font>
      <b/>
      <sz val="10"/>
      <color theme="0" tint="-0.249977111117893"/>
      <name val="Calibri"/>
      <family val="2"/>
      <scheme val="minor"/>
    </font>
    <font>
      <b/>
      <sz val="10"/>
      <color rgb="FF000000"/>
      <name val="Calibri"/>
      <family val="2"/>
      <scheme val="minor"/>
    </font>
    <font>
      <sz val="10"/>
      <color rgb="FF000000"/>
      <name val="Calibri"/>
      <family val="2"/>
      <scheme val="minor"/>
    </font>
    <font>
      <b/>
      <i/>
      <sz val="10"/>
      <color theme="1"/>
      <name val="Calibri"/>
      <family val="2"/>
      <scheme val="minor"/>
    </font>
    <font>
      <i/>
      <sz val="10"/>
      <color theme="1"/>
      <name val="Calibri"/>
      <family val="2"/>
      <scheme val="minor"/>
    </font>
    <font>
      <b/>
      <sz val="10"/>
      <color theme="1"/>
      <name val="Arial"/>
      <family val="2"/>
    </font>
    <font>
      <b/>
      <sz val="10"/>
      <name val="Calibri"/>
      <family val="2"/>
      <scheme val="minor"/>
    </font>
  </fonts>
  <fills count="29">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95B551"/>
        <bgColor indexed="64"/>
      </patternFill>
    </fill>
    <fill>
      <patternFill patternType="solid">
        <fgColor indexed="15"/>
      </patternFill>
    </fill>
    <fill>
      <patternFill patternType="solid">
        <fgColor indexed="40"/>
        <bgColor indexed="64"/>
      </patternFill>
    </fill>
    <fill>
      <patternFill patternType="solid">
        <fgColor indexed="41"/>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3"/>
      </patternFill>
    </fill>
    <fill>
      <patternFill patternType="solid">
        <fgColor indexed="44"/>
        <bgColor indexed="64"/>
      </patternFill>
    </fill>
    <fill>
      <patternFill patternType="solid">
        <fgColor indexed="41"/>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26"/>
        <bgColor indexed="64"/>
      </patternFill>
    </fill>
    <fill>
      <patternFill patternType="solid">
        <fgColor indexed="55"/>
        <bgColor indexed="64"/>
      </patternFill>
    </fill>
    <fill>
      <patternFill patternType="solid">
        <fgColor theme="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style="thin">
        <color indexed="48"/>
      </left>
      <right style="thin">
        <color indexed="48"/>
      </right>
      <top style="thin">
        <color indexed="48"/>
      </top>
      <bottom style="thin">
        <color indexed="48"/>
      </bottom>
      <diagonal/>
    </border>
    <border>
      <left/>
      <right/>
      <top style="thin">
        <color auto="1"/>
      </top>
      <bottom/>
      <diagonal/>
    </border>
  </borders>
  <cellStyleXfs count="547">
    <xf numFmtId="0" fontId="0" fillId="0" borderId="0"/>
    <xf numFmtId="0" fontId="8" fillId="0" borderId="0"/>
    <xf numFmtId="0" fontId="8" fillId="0" borderId="0"/>
    <xf numFmtId="0" fontId="10" fillId="0" borderId="0"/>
    <xf numFmtId="0" fontId="12" fillId="0" borderId="0"/>
    <xf numFmtId="0" fontId="11" fillId="0" borderId="0"/>
    <xf numFmtId="0" fontId="7" fillId="0" borderId="0"/>
    <xf numFmtId="0" fontId="13" fillId="2" borderId="0">
      <alignment horizontal="left" vertical="center"/>
    </xf>
    <xf numFmtId="0" fontId="14" fillId="0" borderId="0">
      <alignment vertical="center"/>
    </xf>
    <xf numFmtId="0" fontId="8" fillId="0" borderId="0" applyFont="0" applyFill="0" applyBorder="0" applyAlignment="0" applyProtection="0"/>
    <xf numFmtId="0" fontId="13" fillId="3" borderId="0">
      <alignment horizontal="center" vertical="center" wrapText="1"/>
    </xf>
    <xf numFmtId="165" fontId="15"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 fontId="18" fillId="0" borderId="2">
      <alignment horizontal="right" vertical="center"/>
    </xf>
    <xf numFmtId="166" fontId="19"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3" fillId="4" borderId="0">
      <alignment horizontal="left" vertical="center"/>
    </xf>
    <xf numFmtId="167" fontId="13" fillId="0" borderId="0">
      <alignment horizontal="center" vertical="center"/>
    </xf>
    <xf numFmtId="168" fontId="19"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9" fontId="8" fillId="5" borderId="0">
      <alignment horizontal="center" vertical="center"/>
    </xf>
    <xf numFmtId="169" fontId="8" fillId="5" borderId="0">
      <alignment horizontal="center" vertical="center"/>
    </xf>
    <xf numFmtId="169" fontId="8" fillId="5" borderId="0">
      <alignment horizontal="center" vertical="center"/>
    </xf>
    <xf numFmtId="0" fontId="8" fillId="0" borderId="0"/>
    <xf numFmtId="0" fontId="8" fillId="0" borderId="0"/>
    <xf numFmtId="0" fontId="8" fillId="0" borderId="0"/>
    <xf numFmtId="0" fontId="8" fillId="0" borderId="0"/>
    <xf numFmtId="0" fontId="8" fillId="0" borderId="0"/>
    <xf numFmtId="0" fontId="8" fillId="0" borderId="0"/>
    <xf numFmtId="170" fontId="20" fillId="0" borderId="0">
      <alignment vertical="center" wrapText="1"/>
    </xf>
    <xf numFmtId="0" fontId="21" fillId="6" borderId="0">
      <alignment vertical="center" wrapText="1"/>
    </xf>
    <xf numFmtId="170" fontId="22" fillId="0" borderId="0">
      <alignment horizontal="center" vertical="center"/>
    </xf>
    <xf numFmtId="11" fontId="15" fillId="0" borderId="0">
      <alignment horizontal="center" vertical="center" wrapText="1"/>
    </xf>
    <xf numFmtId="171" fontId="23" fillId="0" borderId="0">
      <alignment horizontal="center" vertical="center"/>
    </xf>
    <xf numFmtId="172" fontId="8" fillId="0" borderId="0">
      <alignment horizontal="center" vertical="center"/>
    </xf>
    <xf numFmtId="172" fontId="8" fillId="0" borderId="0">
      <alignment horizontal="center" vertical="center"/>
    </xf>
    <xf numFmtId="4" fontId="18" fillId="0" borderId="0"/>
    <xf numFmtId="0" fontId="7" fillId="0" borderId="0"/>
    <xf numFmtId="0" fontId="11" fillId="0" borderId="0"/>
    <xf numFmtId="0" fontId="24" fillId="0" borderId="0"/>
    <xf numFmtId="0" fontId="6" fillId="0" borderId="0"/>
    <xf numFmtId="0" fontId="11" fillId="0" borderId="0"/>
    <xf numFmtId="0" fontId="11" fillId="0" borderId="0"/>
    <xf numFmtId="0" fontId="6" fillId="0" borderId="0"/>
    <xf numFmtId="0" fontId="8" fillId="0" borderId="0"/>
    <xf numFmtId="0" fontId="12" fillId="0" borderId="0"/>
    <xf numFmtId="0" fontId="6"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6" fillId="0" borderId="0"/>
    <xf numFmtId="0" fontId="5"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8" fillId="0" borderId="0"/>
    <xf numFmtId="0" fontId="8" fillId="0" borderId="0"/>
    <xf numFmtId="0" fontId="40" fillId="0" borderId="0"/>
    <xf numFmtId="0" fontId="4" fillId="0" borderId="0"/>
    <xf numFmtId="0" fontId="41" fillId="0" borderId="0"/>
    <xf numFmtId="0" fontId="8" fillId="0" borderId="0"/>
    <xf numFmtId="0" fontId="11"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4" fontId="18" fillId="0" borderId="7">
      <alignment horizontal="right" vertical="center"/>
    </xf>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4" fontId="43" fillId="8" borderId="0" applyNumberFormat="0" applyProtection="0">
      <alignment horizontal="left" vertical="center" indent="1"/>
    </xf>
    <xf numFmtId="4" fontId="44" fillId="9" borderId="0" applyNumberFormat="0" applyProtection="0">
      <alignment horizontal="left" vertical="center" indent="1"/>
    </xf>
    <xf numFmtId="4" fontId="45" fillId="10" borderId="0" applyNumberFormat="0" applyProtection="0">
      <alignment horizontal="left" vertical="center" indent="1"/>
    </xf>
    <xf numFmtId="4" fontId="44" fillId="11" borderId="3" applyNumberFormat="0" applyProtection="0">
      <alignment horizontal="left" vertical="center" indent="1"/>
    </xf>
    <xf numFmtId="4" fontId="45" fillId="9" borderId="0" applyNumberFormat="0" applyProtection="0">
      <alignment horizontal="left" vertical="center" indent="1"/>
    </xf>
    <xf numFmtId="4" fontId="45" fillId="10" borderId="0" applyNumberFormat="0" applyProtection="0">
      <alignment horizontal="left" vertical="center" indent="1"/>
    </xf>
    <xf numFmtId="0" fontId="45" fillId="9" borderId="4" applyNumberFormat="0" applyProtection="0">
      <alignment horizontal="left" vertical="top" indent="1"/>
    </xf>
    <xf numFmtId="4" fontId="45" fillId="12" borderId="4" applyNumberFormat="0" applyProtection="0">
      <alignment horizontal="right" vertical="center"/>
    </xf>
    <xf numFmtId="0" fontId="8" fillId="13" borderId="4" applyNumberFormat="0" applyProtection="0">
      <alignment horizontal="left" vertical="center" indent="1"/>
    </xf>
    <xf numFmtId="4" fontId="45" fillId="12" borderId="4" applyNumberFormat="0" applyProtection="0">
      <alignment horizontal="left" vertical="center" indent="1"/>
    </xf>
    <xf numFmtId="4" fontId="44" fillId="14" borderId="4" applyNumberFormat="0" applyProtection="0">
      <alignment vertical="center"/>
    </xf>
    <xf numFmtId="0" fontId="8" fillId="9" borderId="4" applyNumberFormat="0" applyProtection="0">
      <alignment horizontal="left" vertical="center" indent="1"/>
    </xf>
    <xf numFmtId="0" fontId="8" fillId="15" borderId="4" applyNumberFormat="0" applyProtection="0">
      <alignment horizontal="left" vertical="center" indent="1"/>
    </xf>
    <xf numFmtId="0" fontId="8" fillId="16" borderId="4" applyNumberFormat="0" applyProtection="0">
      <alignment horizontal="left" vertical="center" indent="1"/>
    </xf>
    <xf numFmtId="4" fontId="45" fillId="10" borderId="4" applyNumberFormat="0" applyProtection="0">
      <alignment horizontal="right" vertical="center"/>
    </xf>
    <xf numFmtId="4" fontId="46" fillId="4" borderId="4" applyNumberFormat="0" applyProtection="0">
      <alignment vertical="center"/>
    </xf>
    <xf numFmtId="4" fontId="44" fillId="4" borderId="4" applyNumberFormat="0" applyProtection="0">
      <alignment horizontal="left" vertical="center" indent="1"/>
    </xf>
    <xf numFmtId="0" fontId="44" fillId="4" borderId="4" applyNumberFormat="0" applyProtection="0">
      <alignment horizontal="left" vertical="top" indent="1"/>
    </xf>
    <xf numFmtId="4" fontId="45" fillId="17" borderId="4" applyNumberFormat="0" applyProtection="0">
      <alignment horizontal="right" vertical="center"/>
    </xf>
    <xf numFmtId="4" fontId="45" fillId="18" borderId="4" applyNumberFormat="0" applyProtection="0">
      <alignment horizontal="right" vertical="center"/>
    </xf>
    <xf numFmtId="4" fontId="45" fillId="19" borderId="4" applyNumberFormat="0" applyProtection="0">
      <alignment horizontal="right" vertical="center"/>
    </xf>
    <xf numFmtId="4" fontId="45" fillId="20" borderId="4" applyNumberFormat="0" applyProtection="0">
      <alignment horizontal="right" vertical="center"/>
    </xf>
    <xf numFmtId="4" fontId="45" fillId="21" borderId="4" applyNumberFormat="0" applyProtection="0">
      <alignment horizontal="right" vertical="center"/>
    </xf>
    <xf numFmtId="4" fontId="45" fillId="22" borderId="4" applyNumberFormat="0" applyProtection="0">
      <alignment horizontal="right" vertical="center"/>
    </xf>
    <xf numFmtId="4" fontId="45" fillId="23" borderId="4" applyNumberFormat="0" applyProtection="0">
      <alignment horizontal="right" vertical="center"/>
    </xf>
    <xf numFmtId="4" fontId="45" fillId="24" borderId="4" applyNumberFormat="0" applyProtection="0">
      <alignment horizontal="right" vertical="center"/>
    </xf>
    <xf numFmtId="4" fontId="45" fillId="25" borderId="4" applyNumberFormat="0" applyProtection="0">
      <alignment horizontal="right" vertical="center"/>
    </xf>
    <xf numFmtId="4" fontId="47" fillId="13" borderId="0" applyNumberFormat="0" applyProtection="0">
      <alignment horizontal="left" vertical="center" indent="1"/>
    </xf>
    <xf numFmtId="0" fontId="8" fillId="13" borderId="4" applyNumberFormat="0" applyProtection="0">
      <alignment horizontal="left" vertical="top" indent="1"/>
    </xf>
    <xf numFmtId="0" fontId="8" fillId="9" borderId="4" applyNumberFormat="0" applyProtection="0">
      <alignment horizontal="left" vertical="top" indent="1"/>
    </xf>
    <xf numFmtId="0" fontId="8" fillId="15" borderId="4" applyNumberFormat="0" applyProtection="0">
      <alignment horizontal="left" vertical="top" indent="1"/>
    </xf>
    <xf numFmtId="0" fontId="8" fillId="16" borderId="4" applyNumberFormat="0" applyProtection="0">
      <alignment horizontal="left" vertical="top" indent="1"/>
    </xf>
    <xf numFmtId="4" fontId="45" fillId="26" borderId="4" applyNumberFormat="0" applyProtection="0">
      <alignment vertical="center"/>
    </xf>
    <xf numFmtId="4" fontId="48" fillId="26" borderId="4" applyNumberFormat="0" applyProtection="0">
      <alignment vertical="center"/>
    </xf>
    <xf numFmtId="4" fontId="45" fillId="26" borderId="4" applyNumberFormat="0" applyProtection="0">
      <alignment horizontal="left" vertical="center" indent="1"/>
    </xf>
    <xf numFmtId="0" fontId="45" fillId="26" borderId="4" applyNumberFormat="0" applyProtection="0">
      <alignment horizontal="left" vertical="top" indent="1"/>
    </xf>
    <xf numFmtId="4" fontId="48" fillId="10" borderId="4" applyNumberFormat="0" applyProtection="0">
      <alignment horizontal="right" vertical="center"/>
    </xf>
    <xf numFmtId="4" fontId="49" fillId="10" borderId="4" applyNumberFormat="0" applyProtection="0">
      <alignment horizontal="right" vertical="center"/>
    </xf>
    <xf numFmtId="4" fontId="43" fillId="8" borderId="0" applyNumberFormat="0" applyProtection="0">
      <alignment horizontal="left" vertical="center" indent="1"/>
    </xf>
    <xf numFmtId="4" fontId="45" fillId="9" borderId="0" applyNumberFormat="0" applyProtection="0">
      <alignment horizontal="left" vertical="center" indent="1"/>
    </xf>
    <xf numFmtId="4" fontId="45" fillId="10" borderId="0" applyNumberFormat="0" applyProtection="0">
      <alignment horizontal="left" vertical="center" indent="1"/>
    </xf>
    <xf numFmtId="0" fontId="8" fillId="13" borderId="4" applyNumberFormat="0" applyProtection="0">
      <alignment horizontal="left" vertical="center" indent="1"/>
    </xf>
    <xf numFmtId="0" fontId="8" fillId="9" borderId="4" applyNumberFormat="0" applyProtection="0">
      <alignment horizontal="left" vertical="center" indent="1"/>
    </xf>
    <xf numFmtId="0" fontId="8" fillId="15" borderId="4" applyNumberFormat="0" applyProtection="0">
      <alignment horizontal="left" vertical="center" indent="1"/>
    </xf>
    <xf numFmtId="0" fontId="8" fillId="16" borderId="4" applyNumberFormat="0" applyProtection="0">
      <alignment horizontal="left" vertical="center" indent="1"/>
    </xf>
    <xf numFmtId="0" fontId="42" fillId="0" borderId="0"/>
    <xf numFmtId="0" fontId="4" fillId="0" borderId="0"/>
    <xf numFmtId="9" fontId="12" fillId="0" borderId="0" applyFont="0" applyFill="0" applyBorder="0" applyAlignment="0" applyProtection="0"/>
    <xf numFmtId="9" fontId="8" fillId="0" borderId="0" applyFont="0" applyFill="0" applyBorder="0" applyAlignment="0" applyProtection="0"/>
    <xf numFmtId="43" fontId="11" fillId="0" borderId="0" applyFont="0" applyFill="0" applyBorder="0" applyAlignment="0" applyProtection="0"/>
    <xf numFmtId="0" fontId="50" fillId="0" borderId="0" applyNumberFormat="0">
      <alignment horizontal="right"/>
    </xf>
    <xf numFmtId="0" fontId="51" fillId="0" borderId="0" applyNumberFormat="0" applyFill="0" applyBorder="0" applyProtection="0">
      <alignment horizontal="left" vertical="center"/>
    </xf>
    <xf numFmtId="0" fontId="8" fillId="0" borderId="0" applyNumberFormat="0" applyFont="0" applyFill="0" applyBorder="0" applyProtection="0">
      <alignment horizontal="left" vertical="center" indent="2"/>
    </xf>
    <xf numFmtId="0" fontId="8" fillId="0" borderId="0" applyNumberFormat="0" applyFont="0" applyFill="0" applyBorder="0" applyProtection="0">
      <alignment horizontal="left" vertical="center" indent="5"/>
    </xf>
    <xf numFmtId="4" fontId="18" fillId="0" borderId="5">
      <alignment horizontal="right" vertical="center"/>
    </xf>
    <xf numFmtId="0" fontId="18" fillId="27" borderId="2"/>
    <xf numFmtId="4" fontId="18" fillId="0" borderId="0" applyBorder="0">
      <alignment horizontal="right" vertical="center"/>
    </xf>
    <xf numFmtId="4" fontId="8" fillId="27" borderId="0" applyNumberFormat="0" applyFont="0" applyBorder="0" applyAlignment="0" applyProtection="0"/>
    <xf numFmtId="0" fontId="8" fillId="0" borderId="6"/>
    <xf numFmtId="0" fontId="18" fillId="27" borderId="7"/>
    <xf numFmtId="9"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11" fillId="0" borderId="0"/>
    <xf numFmtId="0" fontId="8"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11"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2" fillId="0" borderId="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9" borderId="12" applyNumberFormat="0" applyProtection="0">
      <alignment horizontal="left" vertical="top" indent="1"/>
    </xf>
    <xf numFmtId="4" fontId="45" fillId="12" borderId="12" applyNumberFormat="0" applyProtection="0">
      <alignment horizontal="right" vertical="center"/>
    </xf>
    <xf numFmtId="0" fontId="8" fillId="13" borderId="12" applyNumberFormat="0" applyProtection="0">
      <alignment horizontal="left" vertical="center" indent="1"/>
    </xf>
    <xf numFmtId="4" fontId="45" fillId="12" borderId="12" applyNumberFormat="0" applyProtection="0">
      <alignment horizontal="left" vertical="center" indent="1"/>
    </xf>
    <xf numFmtId="4" fontId="44" fillId="14" borderId="12" applyNumberFormat="0" applyProtection="0">
      <alignment vertical="center"/>
    </xf>
    <xf numFmtId="0" fontId="8" fillId="9" borderId="12" applyNumberFormat="0" applyProtection="0">
      <alignment horizontal="left" vertical="center" indent="1"/>
    </xf>
    <xf numFmtId="0" fontId="8" fillId="15" borderId="12" applyNumberFormat="0" applyProtection="0">
      <alignment horizontal="left" vertical="center" indent="1"/>
    </xf>
    <xf numFmtId="0" fontId="8" fillId="16" borderId="12" applyNumberFormat="0" applyProtection="0">
      <alignment horizontal="left" vertical="center" indent="1"/>
    </xf>
    <xf numFmtId="4" fontId="45" fillId="10" borderId="12" applyNumberFormat="0" applyProtection="0">
      <alignment horizontal="right" vertical="center"/>
    </xf>
    <xf numFmtId="4" fontId="46" fillId="4" borderId="12" applyNumberFormat="0" applyProtection="0">
      <alignment vertical="center"/>
    </xf>
    <xf numFmtId="4" fontId="44" fillId="4" borderId="12" applyNumberFormat="0" applyProtection="0">
      <alignment horizontal="left" vertical="center" indent="1"/>
    </xf>
    <xf numFmtId="0" fontId="44" fillId="4" borderId="12" applyNumberFormat="0" applyProtection="0">
      <alignment horizontal="left" vertical="top" indent="1"/>
    </xf>
    <xf numFmtId="4" fontId="45" fillId="17" borderId="12" applyNumberFormat="0" applyProtection="0">
      <alignment horizontal="right" vertical="center"/>
    </xf>
    <xf numFmtId="4" fontId="45" fillId="18" borderId="12" applyNumberFormat="0" applyProtection="0">
      <alignment horizontal="right" vertical="center"/>
    </xf>
    <xf numFmtId="4" fontId="45" fillId="19" borderId="12" applyNumberFormat="0" applyProtection="0">
      <alignment horizontal="right" vertical="center"/>
    </xf>
    <xf numFmtId="4" fontId="45" fillId="20" borderId="12" applyNumberFormat="0" applyProtection="0">
      <alignment horizontal="right" vertical="center"/>
    </xf>
    <xf numFmtId="4" fontId="45" fillId="21" borderId="12" applyNumberFormat="0" applyProtection="0">
      <alignment horizontal="right" vertical="center"/>
    </xf>
    <xf numFmtId="4" fontId="45" fillId="22" borderId="12" applyNumberFormat="0" applyProtection="0">
      <alignment horizontal="right" vertical="center"/>
    </xf>
    <xf numFmtId="4" fontId="45" fillId="23" borderId="12" applyNumberFormat="0" applyProtection="0">
      <alignment horizontal="right" vertical="center"/>
    </xf>
    <xf numFmtId="4" fontId="45" fillId="24" borderId="12" applyNumberFormat="0" applyProtection="0">
      <alignment horizontal="right" vertical="center"/>
    </xf>
    <xf numFmtId="4" fontId="45" fillId="25" borderId="12" applyNumberFormat="0" applyProtection="0">
      <alignment horizontal="right" vertical="center"/>
    </xf>
    <xf numFmtId="0" fontId="8" fillId="13" borderId="12" applyNumberFormat="0" applyProtection="0">
      <alignment horizontal="left" vertical="top" indent="1"/>
    </xf>
    <xf numFmtId="0" fontId="8" fillId="9" borderId="12" applyNumberFormat="0" applyProtection="0">
      <alignment horizontal="left" vertical="top" indent="1"/>
    </xf>
    <xf numFmtId="0" fontId="8" fillId="15" borderId="12" applyNumberFormat="0" applyProtection="0">
      <alignment horizontal="left" vertical="top" indent="1"/>
    </xf>
    <xf numFmtId="0" fontId="8" fillId="16" borderId="12" applyNumberFormat="0" applyProtection="0">
      <alignment horizontal="left" vertical="top" indent="1"/>
    </xf>
    <xf numFmtId="4" fontId="45" fillId="26" borderId="12" applyNumberFormat="0" applyProtection="0">
      <alignment vertical="center"/>
    </xf>
    <xf numFmtId="4" fontId="48" fillId="26" borderId="12" applyNumberFormat="0" applyProtection="0">
      <alignment vertical="center"/>
    </xf>
    <xf numFmtId="4" fontId="45" fillId="26" borderId="12" applyNumberFormat="0" applyProtection="0">
      <alignment horizontal="left" vertical="center" indent="1"/>
    </xf>
    <xf numFmtId="0" fontId="45" fillId="26" borderId="12" applyNumberFormat="0" applyProtection="0">
      <alignment horizontal="left" vertical="top" indent="1"/>
    </xf>
    <xf numFmtId="4" fontId="48" fillId="10" borderId="12" applyNumberFormat="0" applyProtection="0">
      <alignment horizontal="right" vertical="center"/>
    </xf>
    <xf numFmtId="4" fontId="49" fillId="10" borderId="12" applyNumberFormat="0" applyProtection="0">
      <alignment horizontal="right" vertical="center"/>
    </xf>
    <xf numFmtId="0" fontId="8" fillId="13" borderId="12" applyNumberFormat="0" applyProtection="0">
      <alignment horizontal="left" vertical="center" indent="1"/>
    </xf>
    <xf numFmtId="0" fontId="8" fillId="9" borderId="12" applyNumberFormat="0" applyProtection="0">
      <alignment horizontal="left" vertical="center" indent="1"/>
    </xf>
    <xf numFmtId="0" fontId="8" fillId="15" borderId="12" applyNumberFormat="0" applyProtection="0">
      <alignment horizontal="left" vertical="center" indent="1"/>
    </xf>
    <xf numFmtId="0" fontId="8" fillId="16" borderId="12"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xf numFmtId="0" fontId="12" fillId="0" borderId="0"/>
    <xf numFmtId="0" fontId="1" fillId="0" borderId="0"/>
    <xf numFmtId="0" fontId="8" fillId="0" borderId="0"/>
    <xf numFmtId="0" fontId="1" fillId="0" borderId="0"/>
    <xf numFmtId="4" fontId="44" fillId="14" borderId="12" applyNumberFormat="0" applyProtection="0">
      <alignment vertical="center"/>
    </xf>
    <xf numFmtId="4" fontId="46" fillId="4" borderId="12" applyNumberFormat="0" applyProtection="0">
      <alignment vertical="center"/>
    </xf>
    <xf numFmtId="4" fontId="44" fillId="4" borderId="12" applyNumberFormat="0" applyProtection="0">
      <alignment horizontal="left" vertical="center" indent="1"/>
    </xf>
    <xf numFmtId="0" fontId="44" fillId="4" borderId="12" applyNumberFormat="0" applyProtection="0">
      <alignment horizontal="left" vertical="top" indent="1"/>
    </xf>
    <xf numFmtId="4" fontId="45" fillId="17" borderId="12" applyNumberFormat="0" applyProtection="0">
      <alignment horizontal="right" vertical="center"/>
    </xf>
    <xf numFmtId="4" fontId="45" fillId="18" borderId="12" applyNumberFormat="0" applyProtection="0">
      <alignment horizontal="right" vertical="center"/>
    </xf>
    <xf numFmtId="4" fontId="45" fillId="19" borderId="12" applyNumberFormat="0" applyProtection="0">
      <alignment horizontal="right" vertical="center"/>
    </xf>
    <xf numFmtId="4" fontId="45" fillId="20" borderId="12" applyNumberFormat="0" applyProtection="0">
      <alignment horizontal="right" vertical="center"/>
    </xf>
    <xf numFmtId="4" fontId="45" fillId="21" borderId="12" applyNumberFormat="0" applyProtection="0">
      <alignment horizontal="right" vertical="center"/>
    </xf>
    <xf numFmtId="4" fontId="45" fillId="22" borderId="12" applyNumberFormat="0" applyProtection="0">
      <alignment horizontal="right" vertical="center"/>
    </xf>
    <xf numFmtId="4" fontId="45" fillId="23" borderId="12" applyNumberFormat="0" applyProtection="0">
      <alignment horizontal="right" vertical="center"/>
    </xf>
    <xf numFmtId="4" fontId="45" fillId="24" borderId="12" applyNumberFormat="0" applyProtection="0">
      <alignment horizontal="right" vertical="center"/>
    </xf>
    <xf numFmtId="4" fontId="45" fillId="25" borderId="12" applyNumberFormat="0" applyProtection="0">
      <alignment horizontal="right" vertical="center"/>
    </xf>
    <xf numFmtId="4" fontId="45" fillId="12" borderId="12" applyNumberFormat="0" applyProtection="0">
      <alignment horizontal="right" vertical="center"/>
    </xf>
    <xf numFmtId="0" fontId="8" fillId="13" borderId="12" applyNumberFormat="0" applyProtection="0">
      <alignment horizontal="left" vertical="center" indent="1"/>
    </xf>
    <xf numFmtId="0" fontId="8" fillId="13" borderId="12" applyNumberFormat="0" applyProtection="0">
      <alignment horizontal="left" vertical="center" indent="1"/>
    </xf>
    <xf numFmtId="0" fontId="8" fillId="13" borderId="12" applyNumberFormat="0" applyProtection="0">
      <alignment horizontal="left" vertical="top" indent="1"/>
    </xf>
    <xf numFmtId="0" fontId="8" fillId="9" borderId="12" applyNumberFormat="0" applyProtection="0">
      <alignment horizontal="left" vertical="center" indent="1"/>
    </xf>
    <xf numFmtId="0" fontId="8" fillId="9" borderId="12" applyNumberFormat="0" applyProtection="0">
      <alignment horizontal="left" vertical="center" indent="1"/>
    </xf>
    <xf numFmtId="0" fontId="8" fillId="9" borderId="12" applyNumberFormat="0" applyProtection="0">
      <alignment horizontal="left" vertical="top" indent="1"/>
    </xf>
    <xf numFmtId="0" fontId="8" fillId="15" borderId="12" applyNumberFormat="0" applyProtection="0">
      <alignment horizontal="left" vertical="center" indent="1"/>
    </xf>
    <xf numFmtId="0" fontId="8" fillId="15" borderId="12" applyNumberFormat="0" applyProtection="0">
      <alignment horizontal="left" vertical="center" indent="1"/>
    </xf>
    <xf numFmtId="0" fontId="8" fillId="15" borderId="12" applyNumberFormat="0" applyProtection="0">
      <alignment horizontal="left" vertical="top" indent="1"/>
    </xf>
    <xf numFmtId="0" fontId="8" fillId="16" borderId="12" applyNumberFormat="0" applyProtection="0">
      <alignment horizontal="left" vertical="center" indent="1"/>
    </xf>
    <xf numFmtId="0" fontId="8" fillId="16" borderId="12" applyNumberFormat="0" applyProtection="0">
      <alignment horizontal="left" vertical="center" indent="1"/>
    </xf>
    <xf numFmtId="0" fontId="8" fillId="16" borderId="12" applyNumberFormat="0" applyProtection="0">
      <alignment horizontal="left" vertical="top" indent="1"/>
    </xf>
    <xf numFmtId="4" fontId="45" fillId="26" borderId="12" applyNumberFormat="0" applyProtection="0">
      <alignment vertical="center"/>
    </xf>
    <xf numFmtId="4" fontId="48" fillId="26" borderId="12" applyNumberFormat="0" applyProtection="0">
      <alignment vertical="center"/>
    </xf>
    <xf numFmtId="4" fontId="45" fillId="26" borderId="12" applyNumberFormat="0" applyProtection="0">
      <alignment horizontal="left" vertical="center" indent="1"/>
    </xf>
    <xf numFmtId="0" fontId="45" fillId="26" borderId="12" applyNumberFormat="0" applyProtection="0">
      <alignment horizontal="left" vertical="top" indent="1"/>
    </xf>
    <xf numFmtId="4" fontId="45" fillId="10" borderId="12" applyNumberFormat="0" applyProtection="0">
      <alignment horizontal="right" vertical="center"/>
    </xf>
    <xf numFmtId="4" fontId="48" fillId="10" borderId="12" applyNumberFormat="0" applyProtection="0">
      <alignment horizontal="right" vertical="center"/>
    </xf>
    <xf numFmtId="4" fontId="45" fillId="12" borderId="12" applyNumberFormat="0" applyProtection="0">
      <alignment horizontal="left" vertical="center" indent="1"/>
    </xf>
    <xf numFmtId="0" fontId="45" fillId="9" borderId="12" applyNumberFormat="0" applyProtection="0">
      <alignment horizontal="left" vertical="top" indent="1"/>
    </xf>
    <xf numFmtId="4" fontId="49" fillId="10" borderId="12" applyNumberFormat="0" applyProtection="0">
      <alignment horizontal="right" vertical="center"/>
    </xf>
    <xf numFmtId="0" fontId="1" fillId="0" borderId="0"/>
    <xf numFmtId="0" fontId="1" fillId="0" borderId="0"/>
    <xf numFmtId="43" fontId="24" fillId="0" borderId="0" applyFont="0" applyFill="0" applyBorder="0" applyAlignment="0" applyProtection="0"/>
    <xf numFmtId="9" fontId="11" fillId="0" borderId="0" applyFont="0" applyFill="0" applyBorder="0" applyAlignment="0" applyProtection="0"/>
  </cellStyleXfs>
  <cellXfs count="82">
    <xf numFmtId="0" fontId="0" fillId="0" borderId="0" xfId="0"/>
    <xf numFmtId="0" fontId="9" fillId="0" borderId="0" xfId="0" applyFont="1" applyFill="1" applyBorder="1" applyAlignment="1"/>
    <xf numFmtId="0" fontId="38" fillId="0" borderId="0" xfId="0" applyFont="1" applyFill="1" applyBorder="1" applyAlignment="1"/>
    <xf numFmtId="0" fontId="29" fillId="0" borderId="0" xfId="0" applyFont="1" applyFill="1" applyBorder="1"/>
    <xf numFmtId="0" fontId="27" fillId="0" borderId="0" xfId="0" applyFont="1" applyFill="1" applyBorder="1"/>
    <xf numFmtId="164" fontId="27" fillId="0" borderId="0" xfId="0" applyNumberFormat="1" applyFont="1" applyFill="1" applyBorder="1"/>
    <xf numFmtId="0" fontId="37" fillId="0" borderId="0" xfId="3" applyFont="1" applyFill="1" applyBorder="1"/>
    <xf numFmtId="0" fontId="0" fillId="0" borderId="0" xfId="0" applyFill="1" applyBorder="1"/>
    <xf numFmtId="0" fontId="29" fillId="0" borderId="0" xfId="0" applyFont="1" applyFill="1" applyBorder="1" applyAlignment="1"/>
    <xf numFmtId="164" fontId="29" fillId="0" borderId="0" xfId="0" applyNumberFormat="1" applyFont="1" applyFill="1" applyBorder="1"/>
    <xf numFmtId="0" fontId="0" fillId="0" borderId="0" xfId="0" applyFill="1" applyBorder="1" applyAlignment="1">
      <alignment horizontal="center" vertical="center" wrapText="1"/>
    </xf>
    <xf numFmtId="0" fontId="27" fillId="0" borderId="0" xfId="0" applyFont="1" applyFill="1" applyBorder="1" applyAlignment="1"/>
    <xf numFmtId="0" fontId="39" fillId="0" borderId="0" xfId="0" applyFont="1" applyFill="1" applyBorder="1" applyAlignment="1">
      <alignment horizontal="left" vertical="center" indent="4"/>
    </xf>
    <xf numFmtId="0" fontId="29" fillId="0" borderId="1" xfId="0" applyFont="1" applyFill="1" applyBorder="1" applyAlignment="1"/>
    <xf numFmtId="0" fontId="25" fillId="7" borderId="0" xfId="0" applyFont="1" applyFill="1" applyBorder="1" applyAlignment="1"/>
    <xf numFmtId="0" fontId="35" fillId="7" borderId="0" xfId="1" applyNumberFormat="1" applyFont="1" applyFill="1" applyBorder="1" applyAlignment="1">
      <alignment vertical="center"/>
    </xf>
    <xf numFmtId="0" fontId="25" fillId="7" borderId="0" xfId="0" applyFont="1" applyFill="1" applyBorder="1"/>
    <xf numFmtId="0" fontId="25" fillId="7" borderId="8" xfId="0" applyFont="1" applyFill="1" applyBorder="1" applyAlignment="1"/>
    <xf numFmtId="164" fontId="25" fillId="7" borderId="8" xfId="0" applyNumberFormat="1" applyFont="1" applyFill="1" applyBorder="1" applyAlignment="1"/>
    <xf numFmtId="164" fontId="29" fillId="0" borderId="1" xfId="0" applyNumberFormat="1" applyFont="1" applyFill="1" applyBorder="1"/>
    <xf numFmtId="0" fontId="29" fillId="0" borderId="1" xfId="0" applyFont="1" applyFill="1" applyBorder="1"/>
    <xf numFmtId="0" fontId="55" fillId="0" borderId="0" xfId="0" applyFont="1" applyFill="1" applyBorder="1"/>
    <xf numFmtId="164" fontId="56" fillId="0" borderId="0" xfId="0" applyNumberFormat="1" applyFont="1" applyFill="1" applyBorder="1"/>
    <xf numFmtId="1" fontId="52"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1" fontId="27" fillId="0" borderId="0" xfId="0" applyNumberFormat="1" applyFont="1" applyFill="1" applyBorder="1"/>
    <xf numFmtId="1" fontId="29" fillId="0" borderId="0" xfId="0" applyNumberFormat="1" applyFont="1" applyFill="1" applyBorder="1"/>
    <xf numFmtId="164" fontId="57" fillId="0" borderId="0" xfId="0" applyNumberFormat="1" applyFont="1" applyFill="1" applyBorder="1"/>
    <xf numFmtId="164" fontId="57" fillId="0" borderId="0" xfId="0" applyNumberFormat="1" applyFont="1" applyFill="1" applyBorder="1" applyAlignment="1">
      <alignment horizontal="right"/>
    </xf>
    <xf numFmtId="164" fontId="58" fillId="0" borderId="0" xfId="0" applyNumberFormat="1" applyFont="1" applyFill="1" applyBorder="1"/>
    <xf numFmtId="164" fontId="58" fillId="0" borderId="0" xfId="0" applyNumberFormat="1" applyFont="1" applyFill="1" applyBorder="1" applyAlignment="1">
      <alignment horizontal="right"/>
    </xf>
    <xf numFmtId="1" fontId="27" fillId="0" borderId="0" xfId="0" applyNumberFormat="1" applyFont="1" applyBorder="1"/>
    <xf numFmtId="1" fontId="52" fillId="0" borderId="0" xfId="0" applyNumberFormat="1" applyFont="1" applyFill="1" applyBorder="1"/>
    <xf numFmtId="164" fontId="29" fillId="0" borderId="0" xfId="0" applyNumberFormat="1" applyFont="1" applyBorder="1"/>
    <xf numFmtId="164" fontId="27" fillId="0" borderId="0" xfId="0" applyNumberFormat="1" applyFont="1" applyBorder="1"/>
    <xf numFmtId="1" fontId="27" fillId="0" borderId="0" xfId="0" applyNumberFormat="1" applyFont="1" applyFill="1" applyBorder="1" applyAlignment="1">
      <alignment horizontal="right"/>
    </xf>
    <xf numFmtId="164" fontId="29" fillId="0" borderId="0" xfId="0" applyNumberFormat="1" applyFont="1" applyFill="1" applyBorder="1" applyAlignment="1">
      <alignment horizontal="center"/>
    </xf>
    <xf numFmtId="164" fontId="27" fillId="0" borderId="0" xfId="0" applyNumberFormat="1" applyFont="1" applyFill="1" applyBorder="1" applyAlignment="1">
      <alignment horizontal="center"/>
    </xf>
    <xf numFmtId="164" fontId="29" fillId="0" borderId="0" xfId="331" applyNumberFormat="1" applyFont="1" applyFill="1" applyBorder="1" applyAlignment="1"/>
    <xf numFmtId="164" fontId="29" fillId="0" borderId="0" xfId="331" applyNumberFormat="1" applyFont="1" applyFill="1" applyBorder="1" applyAlignment="1">
      <alignment horizontal="center"/>
    </xf>
    <xf numFmtId="0" fontId="29" fillId="0" borderId="0" xfId="0" applyFont="1" applyFill="1" applyBorder="1" applyAlignment="1">
      <alignment horizontal="center"/>
    </xf>
    <xf numFmtId="0" fontId="29" fillId="0" borderId="0" xfId="331" applyFont="1" applyFill="1" applyBorder="1" applyAlignment="1">
      <alignment horizontal="center"/>
    </xf>
    <xf numFmtId="1" fontId="29" fillId="0" borderId="0" xfId="0" applyNumberFormat="1" applyFont="1" applyFill="1" applyBorder="1" applyAlignment="1">
      <alignment horizontal="center"/>
    </xf>
    <xf numFmtId="1" fontId="27" fillId="0" borderId="0" xfId="0" applyNumberFormat="1" applyFont="1" applyFill="1" applyBorder="1" applyAlignment="1">
      <alignment horizontal="center"/>
    </xf>
    <xf numFmtId="164" fontId="59" fillId="0" borderId="0" xfId="0" applyNumberFormat="1" applyFont="1" applyFill="1" applyBorder="1"/>
    <xf numFmtId="164" fontId="60" fillId="0" borderId="0" xfId="0" applyNumberFormat="1" applyFont="1" applyFill="1" applyBorder="1"/>
    <xf numFmtId="164" fontId="59" fillId="0" borderId="1" xfId="0" applyNumberFormat="1" applyFont="1" applyFill="1" applyBorder="1"/>
    <xf numFmtId="1" fontId="29" fillId="0" borderId="0" xfId="0" applyNumberFormat="1" applyFont="1" applyFill="1" applyBorder="1" applyAlignment="1"/>
    <xf numFmtId="1" fontId="27" fillId="0" borderId="0" xfId="0" applyNumberFormat="1" applyFont="1" applyFill="1" applyBorder="1" applyAlignment="1"/>
    <xf numFmtId="1" fontId="29" fillId="0" borderId="1" xfId="0" applyNumberFormat="1" applyFont="1" applyFill="1" applyBorder="1" applyAlignment="1"/>
    <xf numFmtId="1" fontId="29" fillId="0" borderId="1" xfId="0" applyNumberFormat="1" applyFont="1" applyFill="1" applyBorder="1" applyAlignment="1">
      <alignment vertical="center" wrapText="1"/>
    </xf>
    <xf numFmtId="0" fontId="61" fillId="0" borderId="0" xfId="0" applyFont="1" applyFill="1" applyBorder="1"/>
    <xf numFmtId="164" fontId="29" fillId="0" borderId="0" xfId="0" applyNumberFormat="1" applyFont="1" applyFill="1" applyBorder="1" applyAlignment="1">
      <alignment horizontal="right"/>
    </xf>
    <xf numFmtId="164" fontId="29" fillId="0" borderId="0" xfId="331" applyNumberFormat="1" applyFont="1" applyFill="1" applyBorder="1" applyAlignment="1">
      <alignment horizontal="right"/>
    </xf>
    <xf numFmtId="1" fontId="52" fillId="0" borderId="0" xfId="504" applyNumberFormat="1" applyFont="1" applyProtection="1"/>
    <xf numFmtId="1" fontId="52" fillId="0" borderId="0" xfId="504" applyNumberFormat="1" applyFont="1" applyBorder="1" applyProtection="1"/>
    <xf numFmtId="1" fontId="52" fillId="0" borderId="0" xfId="0" applyNumberFormat="1" applyFont="1"/>
    <xf numFmtId="1" fontId="52" fillId="0" borderId="0" xfId="0" applyNumberFormat="1" applyFont="1" applyFill="1" applyProtection="1"/>
    <xf numFmtId="164" fontId="62" fillId="0" borderId="0" xfId="0" applyNumberFormat="1" applyFont="1" applyFill="1" applyBorder="1" applyAlignment="1">
      <alignment horizontal="right"/>
    </xf>
    <xf numFmtId="0" fontId="29" fillId="7" borderId="13" xfId="0" applyFont="1" applyFill="1" applyBorder="1" applyAlignment="1"/>
    <xf numFmtId="1" fontId="0" fillId="0" borderId="0" xfId="0" applyNumberFormat="1" applyFont="1" applyFill="1" applyBorder="1"/>
    <xf numFmtId="0" fontId="0" fillId="0" borderId="0" xfId="0" applyFont="1" applyFill="1" applyBorder="1"/>
    <xf numFmtId="0" fontId="29" fillId="7" borderId="0" xfId="0" applyFont="1" applyFill="1" applyBorder="1" applyAlignment="1"/>
    <xf numFmtId="164" fontId="0" fillId="0" borderId="0" xfId="0" applyNumberFormat="1" applyFont="1" applyFill="1" applyBorder="1"/>
    <xf numFmtId="164" fontId="29" fillId="7" borderId="13" xfId="0" applyNumberFormat="1" applyFont="1" applyFill="1" applyBorder="1" applyAlignment="1"/>
    <xf numFmtId="0" fontId="62" fillId="7" borderId="0" xfId="1" applyNumberFormat="1" applyFont="1" applyFill="1" applyBorder="1" applyAlignment="1">
      <alignment vertical="center"/>
    </xf>
    <xf numFmtId="0" fontId="29" fillId="7" borderId="0" xfId="0" applyFont="1" applyFill="1" applyBorder="1"/>
    <xf numFmtId="0" fontId="29" fillId="7" borderId="13" xfId="0" applyFont="1" applyFill="1" applyBorder="1"/>
    <xf numFmtId="0" fontId="0" fillId="28" borderId="0" xfId="0" applyFont="1" applyFill="1" applyBorder="1"/>
    <xf numFmtId="164" fontId="0" fillId="28" borderId="0" xfId="0" applyNumberFormat="1" applyFont="1" applyFill="1" applyBorder="1"/>
    <xf numFmtId="1" fontId="0" fillId="0" borderId="0" xfId="0" applyNumberFormat="1" applyFill="1" applyBorder="1"/>
    <xf numFmtId="0" fontId="53" fillId="7" borderId="13" xfId="0" applyFont="1" applyFill="1" applyBorder="1" applyAlignment="1">
      <alignment horizontal="center" vertical="center" textRotation="90" wrapText="1"/>
    </xf>
    <xf numFmtId="0" fontId="53" fillId="7" borderId="0" xfId="0" applyFont="1" applyFill="1" applyBorder="1" applyAlignment="1">
      <alignment horizontal="center" vertical="center" textRotation="90" wrapText="1"/>
    </xf>
    <xf numFmtId="0" fontId="0" fillId="0" borderId="1" xfId="0" applyBorder="1" applyAlignment="1"/>
    <xf numFmtId="0" fontId="26" fillId="0" borderId="0" xfId="0" applyFont="1" applyFill="1" applyBorder="1" applyAlignment="1"/>
    <xf numFmtId="0" fontId="0" fillId="0" borderId="0" xfId="0" applyAlignment="1"/>
    <xf numFmtId="0" fontId="53" fillId="7" borderId="9" xfId="0" applyFont="1" applyFill="1"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28" fillId="0" borderId="0" xfId="0" applyFont="1" applyFill="1" applyBorder="1" applyAlignment="1"/>
    <xf numFmtId="0" fontId="53" fillId="7" borderId="10" xfId="0" applyFont="1" applyFill="1" applyBorder="1" applyAlignment="1">
      <alignment horizontal="center" vertical="center" textRotation="90" wrapText="1"/>
    </xf>
    <xf numFmtId="0" fontId="53" fillId="7" borderId="11" xfId="0" applyFont="1" applyFill="1" applyBorder="1" applyAlignment="1">
      <alignment horizontal="center" vertical="center" textRotation="90" wrapText="1"/>
    </xf>
  </cellXfs>
  <cellStyles count="547">
    <cellStyle name="2x indented GHG Textfiels" xfId="210"/>
    <cellStyle name="5x indented GHG Textfiels" xfId="211"/>
    <cellStyle name="Boden" xfId="7"/>
    <cellStyle name="comment" xfId="8"/>
    <cellStyle name="Constants" xfId="208"/>
    <cellStyle name="Dezimal 2" xfId="9"/>
    <cellStyle name="EcoTitel" xfId="10"/>
    <cellStyle name="Empty_L_border" xfId="216"/>
    <cellStyle name="Euro" xfId="11"/>
    <cellStyle name="Flashing" xfId="3"/>
    <cellStyle name="Headline" xfId="12"/>
    <cellStyle name="Hyperlink 2" xfId="13"/>
    <cellStyle name="Hyperlink 3" xfId="14"/>
    <cellStyle name="Hyperlink 4" xfId="15"/>
    <cellStyle name="InputCells" xfId="214"/>
    <cellStyle name="InputCells12 2" xfId="16"/>
    <cellStyle name="InputCells12 2 2" xfId="131"/>
    <cellStyle name="InputCells12_BBorder 2" xfId="212"/>
    <cellStyle name="kg" xfId="17"/>
    <cellStyle name="Komma 2" xfId="18"/>
    <cellStyle name="Komma 2 2" xfId="56"/>
    <cellStyle name="Komma 2 2 2" xfId="115"/>
    <cellStyle name="Komma 2 2 2 2" xfId="151"/>
    <cellStyle name="Komma 2 2 2 2 2" xfId="322"/>
    <cellStyle name="Komma 2 2 2 3" xfId="287"/>
    <cellStyle name="Komma 2 2 3" xfId="91"/>
    <cellStyle name="Komma 2 2 3 2" xfId="269"/>
    <cellStyle name="Komma 2 2 4" xfId="133"/>
    <cellStyle name="Komma 2 2 4 2" xfId="304"/>
    <cellStyle name="Komma 2 2 5" xfId="74"/>
    <cellStyle name="Komma 2 2 5 2" xfId="252"/>
    <cellStyle name="Komma 2 2 6" xfId="235"/>
    <cellStyle name="Komma 2 2 7" xfId="342"/>
    <cellStyle name="Komma 2 2 8" xfId="366"/>
    <cellStyle name="Komma 2 3" xfId="106"/>
    <cellStyle name="Komma 2 3 2" xfId="142"/>
    <cellStyle name="Komma 2 3 2 2" xfId="313"/>
    <cellStyle name="Komma 2 3 3" xfId="278"/>
    <cellStyle name="Komma 2 4" xfId="82"/>
    <cellStyle name="Komma 2 4 2" xfId="260"/>
    <cellStyle name="Komma 2 5" xfId="123"/>
    <cellStyle name="Komma 2 5 2" xfId="295"/>
    <cellStyle name="Komma 2 6" xfId="65"/>
    <cellStyle name="Komma 2 6 2" xfId="243"/>
    <cellStyle name="Komma 2 7" xfId="226"/>
    <cellStyle name="Komma 2 8" xfId="333"/>
    <cellStyle name="Komma 2 9" xfId="357"/>
    <cellStyle name="Komma 3" xfId="19"/>
    <cellStyle name="Komma 3 2" xfId="57"/>
    <cellStyle name="Komma 3 2 2" xfId="116"/>
    <cellStyle name="Komma 3 2 2 2" xfId="152"/>
    <cellStyle name="Komma 3 2 2 2 2" xfId="323"/>
    <cellStyle name="Komma 3 2 2 3" xfId="288"/>
    <cellStyle name="Komma 3 2 3" xfId="92"/>
    <cellStyle name="Komma 3 2 3 2" xfId="270"/>
    <cellStyle name="Komma 3 2 4" xfId="134"/>
    <cellStyle name="Komma 3 2 4 2" xfId="305"/>
    <cellStyle name="Komma 3 2 5" xfId="75"/>
    <cellStyle name="Komma 3 2 5 2" xfId="253"/>
    <cellStyle name="Komma 3 2 6" xfId="236"/>
    <cellStyle name="Komma 3 2 7" xfId="343"/>
    <cellStyle name="Komma 3 2 8" xfId="367"/>
    <cellStyle name="Komma 3 3" xfId="107"/>
    <cellStyle name="Komma 3 3 2" xfId="143"/>
    <cellStyle name="Komma 3 3 2 2" xfId="314"/>
    <cellStyle name="Komma 3 3 3" xfId="279"/>
    <cellStyle name="Komma 3 4" xfId="83"/>
    <cellStyle name="Komma 3 4 2" xfId="261"/>
    <cellStyle name="Komma 3 5" xfId="124"/>
    <cellStyle name="Komma 3 5 2" xfId="296"/>
    <cellStyle name="Komma 3 6" xfId="66"/>
    <cellStyle name="Komma 3 6 2" xfId="244"/>
    <cellStyle name="Komma 3 7" xfId="227"/>
    <cellStyle name="Komma 3 8" xfId="334"/>
    <cellStyle name="Komma 3 9" xfId="358"/>
    <cellStyle name="Komma 4" xfId="20"/>
    <cellStyle name="Komma 4 2" xfId="58"/>
    <cellStyle name="Komma 4 2 2" xfId="117"/>
    <cellStyle name="Komma 4 2 2 2" xfId="153"/>
    <cellStyle name="Komma 4 2 2 2 2" xfId="324"/>
    <cellStyle name="Komma 4 2 2 3" xfId="289"/>
    <cellStyle name="Komma 4 2 3" xfId="93"/>
    <cellStyle name="Komma 4 2 3 2" xfId="271"/>
    <cellStyle name="Komma 4 2 4" xfId="135"/>
    <cellStyle name="Komma 4 2 4 2" xfId="306"/>
    <cellStyle name="Komma 4 2 5" xfId="76"/>
    <cellStyle name="Komma 4 2 5 2" xfId="254"/>
    <cellStyle name="Komma 4 2 6" xfId="237"/>
    <cellStyle name="Komma 4 2 7" xfId="344"/>
    <cellStyle name="Komma 4 2 8" xfId="368"/>
    <cellStyle name="Komma 4 3" xfId="108"/>
    <cellStyle name="Komma 4 3 2" xfId="144"/>
    <cellStyle name="Komma 4 3 2 2" xfId="315"/>
    <cellStyle name="Komma 4 3 3" xfId="280"/>
    <cellStyle name="Komma 4 4" xfId="84"/>
    <cellStyle name="Komma 4 4 2" xfId="262"/>
    <cellStyle name="Komma 4 5" xfId="125"/>
    <cellStyle name="Komma 4 5 2" xfId="297"/>
    <cellStyle name="Komma 4 6" xfId="67"/>
    <cellStyle name="Komma 4 6 2" xfId="245"/>
    <cellStyle name="Komma 4 7" xfId="228"/>
    <cellStyle name="Komma 4 8" xfId="335"/>
    <cellStyle name="Komma 4 9" xfId="359"/>
    <cellStyle name="Komma 5" xfId="21"/>
    <cellStyle name="Komma 5 2" xfId="59"/>
    <cellStyle name="Komma 5 2 2" xfId="118"/>
    <cellStyle name="Komma 5 2 2 2" xfId="154"/>
    <cellStyle name="Komma 5 2 2 2 2" xfId="325"/>
    <cellStyle name="Komma 5 2 2 3" xfId="290"/>
    <cellStyle name="Komma 5 2 3" xfId="94"/>
    <cellStyle name="Komma 5 2 3 2" xfId="272"/>
    <cellStyle name="Komma 5 2 4" xfId="136"/>
    <cellStyle name="Komma 5 2 4 2" xfId="307"/>
    <cellStyle name="Komma 5 2 5" xfId="77"/>
    <cellStyle name="Komma 5 2 5 2" xfId="255"/>
    <cellStyle name="Komma 5 2 6" xfId="238"/>
    <cellStyle name="Komma 5 2 7" xfId="345"/>
    <cellStyle name="Komma 5 2 8" xfId="369"/>
    <cellStyle name="Komma 5 3" xfId="109"/>
    <cellStyle name="Komma 5 3 2" xfId="145"/>
    <cellStyle name="Komma 5 3 2 2" xfId="316"/>
    <cellStyle name="Komma 5 3 3" xfId="281"/>
    <cellStyle name="Komma 5 4" xfId="85"/>
    <cellStyle name="Komma 5 4 2" xfId="263"/>
    <cellStyle name="Komma 5 5" xfId="126"/>
    <cellStyle name="Komma 5 5 2" xfId="298"/>
    <cellStyle name="Komma 5 6" xfId="68"/>
    <cellStyle name="Komma 5 6 2" xfId="246"/>
    <cellStyle name="Komma 5 7" xfId="229"/>
    <cellStyle name="Komma 5 8" xfId="336"/>
    <cellStyle name="Komma 5 9" xfId="360"/>
    <cellStyle name="Komma 6" xfId="22"/>
    <cellStyle name="Komma 6 2" xfId="60"/>
    <cellStyle name="Komma 6 2 2" xfId="119"/>
    <cellStyle name="Komma 6 2 2 2" xfId="155"/>
    <cellStyle name="Komma 6 2 2 2 2" xfId="326"/>
    <cellStyle name="Komma 6 2 2 3" xfId="291"/>
    <cellStyle name="Komma 6 2 3" xfId="95"/>
    <cellStyle name="Komma 6 2 3 2" xfId="273"/>
    <cellStyle name="Komma 6 2 4" xfId="137"/>
    <cellStyle name="Komma 6 2 4 2" xfId="308"/>
    <cellStyle name="Komma 6 2 5" xfId="78"/>
    <cellStyle name="Komma 6 2 5 2" xfId="256"/>
    <cellStyle name="Komma 6 2 6" xfId="239"/>
    <cellStyle name="Komma 6 2 7" xfId="346"/>
    <cellStyle name="Komma 6 2 8" xfId="370"/>
    <cellStyle name="Komma 6 3" xfId="110"/>
    <cellStyle name="Komma 6 3 2" xfId="146"/>
    <cellStyle name="Komma 6 3 2 2" xfId="317"/>
    <cellStyle name="Komma 6 3 3" xfId="282"/>
    <cellStyle name="Komma 6 4" xfId="86"/>
    <cellStyle name="Komma 6 4 2" xfId="264"/>
    <cellStyle name="Komma 6 5" xfId="127"/>
    <cellStyle name="Komma 6 5 2" xfId="299"/>
    <cellStyle name="Komma 6 6" xfId="69"/>
    <cellStyle name="Komma 6 6 2" xfId="247"/>
    <cellStyle name="Komma 6 7" xfId="230"/>
    <cellStyle name="Komma 6 8" xfId="337"/>
    <cellStyle name="Komma 6 9" xfId="361"/>
    <cellStyle name="Luft" xfId="23"/>
    <cellStyle name="Milliers 2" xfId="207"/>
    <cellStyle name="Milliers 2 2" xfId="330"/>
    <cellStyle name="Milliers 3" xfId="220"/>
    <cellStyle name="Milliers 3 2" xfId="447"/>
    <cellStyle name="Milliers 4" xfId="545"/>
    <cellStyle name="Niels" xfId="24"/>
    <cellStyle name="NielsProz" xfId="25"/>
    <cellStyle name="Normal 10" xfId="223"/>
    <cellStyle name="Normal 11" xfId="331"/>
    <cellStyle name="Normal 11 2" xfId="495"/>
    <cellStyle name="Normal 12" xfId="504"/>
    <cellStyle name="Normal 2" xfId="5"/>
    <cellStyle name="Normal 2 2" xfId="103"/>
    <cellStyle name="Normal 2 3" xfId="102"/>
    <cellStyle name="Normal 2 3 2" xfId="506"/>
    <cellStyle name="Normal 3" xfId="4"/>
    <cellStyle name="Normal 3 2" xfId="52"/>
    <cellStyle name="Normal 3 2 2" xfId="113"/>
    <cellStyle name="Normal 3 2 2 2" xfId="149"/>
    <cellStyle name="Normal 3 2 2 2 2" xfId="320"/>
    <cellStyle name="Normal 3 2 2 2 2 2" xfId="490"/>
    <cellStyle name="Normal 3 2 2 2 3" xfId="406"/>
    <cellStyle name="Normal 3 2 2 3" xfId="285"/>
    <cellStyle name="Normal 3 2 2 3 2" xfId="475"/>
    <cellStyle name="Normal 3 2 2 4" xfId="391"/>
    <cellStyle name="Normal 3 2 3" xfId="89"/>
    <cellStyle name="Normal 3 2 3 2" xfId="267"/>
    <cellStyle name="Normal 3 2 3 2 2" xfId="467"/>
    <cellStyle name="Normal 3 2 3 3" xfId="383"/>
    <cellStyle name="Normal 3 2 4" xfId="130"/>
    <cellStyle name="Normal 3 2 4 2" xfId="302"/>
    <cellStyle name="Normal 3 2 4 2 2" xfId="482"/>
    <cellStyle name="Normal 3 2 4 3" xfId="398"/>
    <cellStyle name="Normal 3 2 5" xfId="72"/>
    <cellStyle name="Normal 3 2 5 2" xfId="250"/>
    <cellStyle name="Normal 3 2 5 2 2" xfId="460"/>
    <cellStyle name="Normal 3 2 5 3" xfId="376"/>
    <cellStyle name="Normal 3 2 6" xfId="233"/>
    <cellStyle name="Normal 3 2 6 2" xfId="453"/>
    <cellStyle name="Normal 3 2 7" xfId="340"/>
    <cellStyle name="Normal 3 2 7 2" xfId="499"/>
    <cellStyle name="Normal 3 2 8" xfId="364"/>
    <cellStyle name="Normal 3 2 9" xfId="352"/>
    <cellStyle name="Normal 3 3" xfId="54"/>
    <cellStyle name="Normal 3 3 2" xfId="99"/>
    <cellStyle name="Normal 3 4" xfId="49"/>
    <cellStyle name="Normal 3 4 2" xfId="112"/>
    <cellStyle name="Normal 3 4 2 2" xfId="148"/>
    <cellStyle name="Normal 3 4 2 2 2" xfId="319"/>
    <cellStyle name="Normal 3 4 2 2 2 2" xfId="489"/>
    <cellStyle name="Normal 3 4 2 2 3" xfId="405"/>
    <cellStyle name="Normal 3 4 2 3" xfId="284"/>
    <cellStyle name="Normal 3 4 2 3 2" xfId="474"/>
    <cellStyle name="Normal 3 4 2 4" xfId="390"/>
    <cellStyle name="Normal 3 4 3" xfId="88"/>
    <cellStyle name="Normal 3 4 3 2" xfId="266"/>
    <cellStyle name="Normal 3 4 3 2 2" xfId="466"/>
    <cellStyle name="Normal 3 4 3 3" xfId="382"/>
    <cellStyle name="Normal 3 4 4" xfId="129"/>
    <cellStyle name="Normal 3 4 4 2" xfId="301"/>
    <cellStyle name="Normal 3 4 4 2 2" xfId="481"/>
    <cellStyle name="Normal 3 4 4 3" xfId="397"/>
    <cellStyle name="Normal 3 4 5" xfId="71"/>
    <cellStyle name="Normal 3 4 5 2" xfId="249"/>
    <cellStyle name="Normal 3 4 5 2 2" xfId="459"/>
    <cellStyle name="Normal 3 4 5 3" xfId="375"/>
    <cellStyle name="Normal 3 4 6" xfId="232"/>
    <cellStyle name="Normal 3 4 6 2" xfId="452"/>
    <cellStyle name="Normal 3 4 7" xfId="339"/>
    <cellStyle name="Normal 3 4 7 2" xfId="498"/>
    <cellStyle name="Normal 3 4 8" xfId="363"/>
    <cellStyle name="Normal 3 4 9" xfId="351"/>
    <cellStyle name="Normal 3 5" xfId="98"/>
    <cellStyle name="Normal 3 6" xfId="204"/>
    <cellStyle name="Normal 3 6 2" xfId="329"/>
    <cellStyle name="Normal 3 6 2 2" xfId="494"/>
    <cellStyle name="Normal 3 6 3" xfId="445"/>
    <cellStyle name="Normal 3 7" xfId="222"/>
    <cellStyle name="Normal 3 7 2" xfId="449"/>
    <cellStyle name="Normal 3 8" xfId="224"/>
    <cellStyle name="Normal 3 9" xfId="544"/>
    <cellStyle name="Normal 4" xfId="48"/>
    <cellStyle name="Normal 5" xfId="63"/>
    <cellStyle name="Normal 5 2" xfId="121"/>
    <cellStyle name="Normal 5 2 2" xfId="157"/>
    <cellStyle name="Normal 5 2 2 2" xfId="328"/>
    <cellStyle name="Normal 5 2 2 2 2" xfId="493"/>
    <cellStyle name="Normal 5 2 2 3" xfId="409"/>
    <cellStyle name="Normal 5 2 3" xfId="293"/>
    <cellStyle name="Normal 5 2 3 2" xfId="478"/>
    <cellStyle name="Normal 5 2 4" xfId="394"/>
    <cellStyle name="Normal 5 3" xfId="97"/>
    <cellStyle name="Normal 5 3 2" xfId="275"/>
    <cellStyle name="Normal 5 3 2 2" xfId="470"/>
    <cellStyle name="Normal 5 3 3" xfId="386"/>
    <cellStyle name="Normal 5 4" xfId="139"/>
    <cellStyle name="Normal 5 4 2" xfId="310"/>
    <cellStyle name="Normal 5 4 2 2" xfId="485"/>
    <cellStyle name="Normal 5 4 3" xfId="401"/>
    <cellStyle name="Normal 5 5" xfId="80"/>
    <cellStyle name="Normal 5 5 2" xfId="258"/>
    <cellStyle name="Normal 5 5 2 2" xfId="463"/>
    <cellStyle name="Normal 5 5 3" xfId="379"/>
    <cellStyle name="Normal 5 6" xfId="241"/>
    <cellStyle name="Normal 5 6 2" xfId="456"/>
    <cellStyle name="Normal 5 7" xfId="348"/>
    <cellStyle name="Normal 5 7 2" xfId="502"/>
    <cellStyle name="Normal 5 8" xfId="372"/>
    <cellStyle name="Normal 5 9" xfId="355"/>
    <cellStyle name="Normal 6" xfId="100"/>
    <cellStyle name="Normal 7" xfId="101"/>
    <cellStyle name="Normal 7 2" xfId="140"/>
    <cellStyle name="Normal 7 2 2" xfId="311"/>
    <cellStyle name="Normal 7 2 2 2" xfId="486"/>
    <cellStyle name="Normal 7 2 3" xfId="402"/>
    <cellStyle name="Normal 7 3" xfId="276"/>
    <cellStyle name="Normal 7 3 2" xfId="471"/>
    <cellStyle name="Normal 7 4" xfId="387"/>
    <cellStyle name="Normal 8" xfId="104"/>
    <cellStyle name="Normal 9" xfId="219"/>
    <cellStyle name="Normal 9 2" xfId="446"/>
    <cellStyle name="Normal GHG Textfiels Bold" xfId="209"/>
    <cellStyle name="Normal GHG-Shade 2" xfId="215"/>
    <cellStyle name="Normale 2" xfId="507"/>
    <cellStyle name="Pourcentage 2" xfId="205"/>
    <cellStyle name="Pourcentage 2 2" xfId="218"/>
    <cellStyle name="Pourcentage 3" xfId="206"/>
    <cellStyle name="Pourcentage 4" xfId="221"/>
    <cellStyle name="Pourcentage 4 2" xfId="448"/>
    <cellStyle name="Pourcentage 5" xfId="503"/>
    <cellStyle name="Prozent 2" xfId="26"/>
    <cellStyle name="Prozent 3" xfId="27"/>
    <cellStyle name="Prozent 4" xfId="28"/>
    <cellStyle name="Prozent 6" xfId="546"/>
    <cellStyle name="Prüfung" xfId="29"/>
    <cellStyle name="Prüfung 2" xfId="30"/>
    <cellStyle name="Prüfung 3" xfId="31"/>
    <cellStyle name="SAPBEXaggData" xfId="168"/>
    <cellStyle name="SAPBEXaggData 2" xfId="508"/>
    <cellStyle name="SAPBEXaggData 3" xfId="414"/>
    <cellStyle name="SAPBEXaggDataEmph" xfId="173"/>
    <cellStyle name="SAPBEXaggDataEmph 2" xfId="509"/>
    <cellStyle name="SAPBEXaggDataEmph 3" xfId="419"/>
    <cellStyle name="SAPBEXaggItem" xfId="174"/>
    <cellStyle name="SAPBEXaggItem 2" xfId="510"/>
    <cellStyle name="SAPBEXaggItem 3" xfId="420"/>
    <cellStyle name="SAPBEXaggItemX" xfId="175"/>
    <cellStyle name="SAPBEXaggItemX 2" xfId="511"/>
    <cellStyle name="SAPBEXaggItemX 3" xfId="421"/>
    <cellStyle name="SAPBEXchaText" xfId="159"/>
    <cellStyle name="SAPBEXexcBad7" xfId="176"/>
    <cellStyle name="SAPBEXexcBad7 2" xfId="512"/>
    <cellStyle name="SAPBEXexcBad7 3" xfId="422"/>
    <cellStyle name="SAPBEXexcBad8" xfId="177"/>
    <cellStyle name="SAPBEXexcBad8 2" xfId="513"/>
    <cellStyle name="SAPBEXexcBad8 3" xfId="423"/>
    <cellStyle name="SAPBEXexcBad9" xfId="178"/>
    <cellStyle name="SAPBEXexcBad9 2" xfId="514"/>
    <cellStyle name="SAPBEXexcBad9 3" xfId="424"/>
    <cellStyle name="SAPBEXexcCritical4" xfId="179"/>
    <cellStyle name="SAPBEXexcCritical4 2" xfId="515"/>
    <cellStyle name="SAPBEXexcCritical4 3" xfId="425"/>
    <cellStyle name="SAPBEXexcCritical5" xfId="180"/>
    <cellStyle name="SAPBEXexcCritical5 2" xfId="516"/>
    <cellStyle name="SAPBEXexcCritical5 3" xfId="426"/>
    <cellStyle name="SAPBEXexcCritical6" xfId="181"/>
    <cellStyle name="SAPBEXexcCritical6 2" xfId="517"/>
    <cellStyle name="SAPBEXexcCritical6 3" xfId="427"/>
    <cellStyle name="SAPBEXexcGood1" xfId="182"/>
    <cellStyle name="SAPBEXexcGood1 2" xfId="518"/>
    <cellStyle name="SAPBEXexcGood1 3" xfId="428"/>
    <cellStyle name="SAPBEXexcGood2" xfId="183"/>
    <cellStyle name="SAPBEXexcGood2 2" xfId="519"/>
    <cellStyle name="SAPBEXexcGood2 3" xfId="429"/>
    <cellStyle name="SAPBEXexcGood3" xfId="184"/>
    <cellStyle name="SAPBEXexcGood3 2" xfId="520"/>
    <cellStyle name="SAPBEXexcGood3 3" xfId="430"/>
    <cellStyle name="SAPBEXfilterDrill" xfId="161"/>
    <cellStyle name="SAPBEXfilterItem" xfId="160"/>
    <cellStyle name="SAPBEXfilterText" xfId="185"/>
    <cellStyle name="SAPBEXformats" xfId="165"/>
    <cellStyle name="SAPBEXformats 2" xfId="521"/>
    <cellStyle name="SAPBEXformats 3" xfId="411"/>
    <cellStyle name="SAPBEXheaderItem" xfId="163"/>
    <cellStyle name="SAPBEXheaderItem 2" xfId="198"/>
    <cellStyle name="SAPBEXheaderText" xfId="162"/>
    <cellStyle name="SAPBEXheaderText 2" xfId="197"/>
    <cellStyle name="SAPBEXHLevel0" xfId="166"/>
    <cellStyle name="SAPBEXHLevel0 2" xfId="199"/>
    <cellStyle name="SAPBEXHLevel0 2 2" xfId="523"/>
    <cellStyle name="SAPBEXHLevel0 2 3" xfId="441"/>
    <cellStyle name="SAPBEXHLevel0 3" xfId="522"/>
    <cellStyle name="SAPBEXHLevel0 4" xfId="412"/>
    <cellStyle name="SAPBEXHLevel0X" xfId="186"/>
    <cellStyle name="SAPBEXHLevel0X 2" xfId="524"/>
    <cellStyle name="SAPBEXHLevel0X 3" xfId="431"/>
    <cellStyle name="SAPBEXHLevel1" xfId="169"/>
    <cellStyle name="SAPBEXHLevel1 2" xfId="200"/>
    <cellStyle name="SAPBEXHLevel1 2 2" xfId="526"/>
    <cellStyle name="SAPBEXHLevel1 2 3" xfId="442"/>
    <cellStyle name="SAPBEXHLevel1 3" xfId="525"/>
    <cellStyle name="SAPBEXHLevel1 4" xfId="415"/>
    <cellStyle name="SAPBEXHLevel1X" xfId="187"/>
    <cellStyle name="SAPBEXHLevel1X 2" xfId="527"/>
    <cellStyle name="SAPBEXHLevel1X 3" xfId="432"/>
    <cellStyle name="SAPBEXHLevel2" xfId="170"/>
    <cellStyle name="SAPBEXHLevel2 2" xfId="201"/>
    <cellStyle name="SAPBEXHLevel2 2 2" xfId="529"/>
    <cellStyle name="SAPBEXHLevel2 2 3" xfId="443"/>
    <cellStyle name="SAPBEXHLevel2 3" xfId="528"/>
    <cellStyle name="SAPBEXHLevel2 4" xfId="416"/>
    <cellStyle name="SAPBEXHLevel2X" xfId="188"/>
    <cellStyle name="SAPBEXHLevel2X 2" xfId="530"/>
    <cellStyle name="SAPBEXHLevel2X 3" xfId="433"/>
    <cellStyle name="SAPBEXHLevel3" xfId="171"/>
    <cellStyle name="SAPBEXHLevel3 2" xfId="202"/>
    <cellStyle name="SAPBEXHLevel3 2 2" xfId="532"/>
    <cellStyle name="SAPBEXHLevel3 2 3" xfId="444"/>
    <cellStyle name="SAPBEXHLevel3 3" xfId="531"/>
    <cellStyle name="SAPBEXHLevel3 4" xfId="417"/>
    <cellStyle name="SAPBEXHLevel3X" xfId="189"/>
    <cellStyle name="SAPBEXHLevel3X 2" xfId="533"/>
    <cellStyle name="SAPBEXHLevel3X 3" xfId="434"/>
    <cellStyle name="SAPBEXresData" xfId="190"/>
    <cellStyle name="SAPBEXresData 2" xfId="534"/>
    <cellStyle name="SAPBEXresData 3" xfId="435"/>
    <cellStyle name="SAPBEXresDataEmph" xfId="191"/>
    <cellStyle name="SAPBEXresDataEmph 2" xfId="535"/>
    <cellStyle name="SAPBEXresDataEmph 3" xfId="436"/>
    <cellStyle name="SAPBEXresItem" xfId="192"/>
    <cellStyle name="SAPBEXresItem 2" xfId="536"/>
    <cellStyle name="SAPBEXresItem 3" xfId="437"/>
    <cellStyle name="SAPBEXresItemX" xfId="193"/>
    <cellStyle name="SAPBEXresItemX 2" xfId="537"/>
    <cellStyle name="SAPBEXresItemX 3" xfId="438"/>
    <cellStyle name="SAPBEXstdData" xfId="172"/>
    <cellStyle name="SAPBEXstdData 2" xfId="538"/>
    <cellStyle name="SAPBEXstdData 3" xfId="418"/>
    <cellStyle name="SAPBEXstdDataEmph" xfId="194"/>
    <cellStyle name="SAPBEXstdDataEmph 2" xfId="539"/>
    <cellStyle name="SAPBEXstdDataEmph 3" xfId="439"/>
    <cellStyle name="SAPBEXstdItem" xfId="167"/>
    <cellStyle name="SAPBEXstdItem 2" xfId="540"/>
    <cellStyle name="SAPBEXstdItem 3" xfId="413"/>
    <cellStyle name="SAPBEXstdItemX" xfId="164"/>
    <cellStyle name="SAPBEXstdItemX 2" xfId="541"/>
    <cellStyle name="SAPBEXstdItemX 3" xfId="410"/>
    <cellStyle name="SAPBEXtitle" xfId="158"/>
    <cellStyle name="SAPBEXtitle 2" xfId="196"/>
    <cellStyle name="SAPBEXundefined" xfId="195"/>
    <cellStyle name="SAPBEXundefined 2" xfId="542"/>
    <cellStyle name="SAPBEXundefined 3" xfId="440"/>
    <cellStyle name="Shade" xfId="213"/>
    <cellStyle name="Shade 2" xfId="217"/>
    <cellStyle name="Standard" xfId="0" builtinId="0"/>
    <cellStyle name="Standard 10" xfId="6"/>
    <cellStyle name="Standard 10 10" xfId="349"/>
    <cellStyle name="Standard 10 2" xfId="55"/>
    <cellStyle name="Standard 10 2 2" xfId="114"/>
    <cellStyle name="Standard 10 2 2 2" xfId="150"/>
    <cellStyle name="Standard 10 2 2 2 2" xfId="321"/>
    <cellStyle name="Standard 10 2 2 2 2 2" xfId="491"/>
    <cellStyle name="Standard 10 2 2 2 3" xfId="407"/>
    <cellStyle name="Standard 10 2 2 3" xfId="286"/>
    <cellStyle name="Standard 10 2 2 3 2" xfId="476"/>
    <cellStyle name="Standard 10 2 2 4" xfId="392"/>
    <cellStyle name="Standard 10 2 3" xfId="90"/>
    <cellStyle name="Standard 10 2 3 2" xfId="268"/>
    <cellStyle name="Standard 10 2 3 2 2" xfId="468"/>
    <cellStyle name="Standard 10 2 3 3" xfId="384"/>
    <cellStyle name="Standard 10 2 4" xfId="132"/>
    <cellStyle name="Standard 10 2 4 2" xfId="303"/>
    <cellStyle name="Standard 10 2 4 2 2" xfId="483"/>
    <cellStyle name="Standard 10 2 4 3" xfId="399"/>
    <cellStyle name="Standard 10 2 5" xfId="73"/>
    <cellStyle name="Standard 10 2 5 2" xfId="251"/>
    <cellStyle name="Standard 10 2 5 2 2" xfId="461"/>
    <cellStyle name="Standard 10 2 5 3" xfId="377"/>
    <cellStyle name="Standard 10 2 6" xfId="234"/>
    <cellStyle name="Standard 10 2 6 2" xfId="454"/>
    <cellStyle name="Standard 10 2 7" xfId="341"/>
    <cellStyle name="Standard 10 2 7 2" xfId="500"/>
    <cellStyle name="Standard 10 2 8" xfId="365"/>
    <cellStyle name="Standard 10 2 9" xfId="353"/>
    <cellStyle name="Standard 10 3" xfId="105"/>
    <cellStyle name="Standard 10 3 2" xfId="141"/>
    <cellStyle name="Standard 10 3 2 2" xfId="312"/>
    <cellStyle name="Standard 10 3 2 2 2" xfId="487"/>
    <cellStyle name="Standard 10 3 2 3" xfId="403"/>
    <cellStyle name="Standard 10 3 3" xfId="277"/>
    <cellStyle name="Standard 10 3 3 2" xfId="472"/>
    <cellStyle name="Standard 10 3 4" xfId="388"/>
    <cellStyle name="Standard 10 4" xfId="81"/>
    <cellStyle name="Standard 10 4 2" xfId="259"/>
    <cellStyle name="Standard 10 4 2 2" xfId="464"/>
    <cellStyle name="Standard 10 4 3" xfId="380"/>
    <cellStyle name="Standard 10 5" xfId="122"/>
    <cellStyle name="Standard 10 5 2" xfId="294"/>
    <cellStyle name="Standard 10 5 2 2" xfId="479"/>
    <cellStyle name="Standard 10 5 3" xfId="395"/>
    <cellStyle name="Standard 10 6" xfId="64"/>
    <cellStyle name="Standard 10 6 2" xfId="242"/>
    <cellStyle name="Standard 10 6 2 2" xfId="457"/>
    <cellStyle name="Standard 10 6 3" xfId="373"/>
    <cellStyle name="Standard 10 7" xfId="225"/>
    <cellStyle name="Standard 10 7 2" xfId="450"/>
    <cellStyle name="Standard 10 8" xfId="332"/>
    <cellStyle name="Standard 10 8 2" xfId="496"/>
    <cellStyle name="Standard 10 9" xfId="356"/>
    <cellStyle name="Standard 2" xfId="2"/>
    <cellStyle name="Standard 2 2" xfId="32"/>
    <cellStyle name="Standard 2 2 2" xfId="61"/>
    <cellStyle name="Standard 2 2 3" xfId="51"/>
    <cellStyle name="Standard 2 3" xfId="53"/>
    <cellStyle name="Standard 2 4" xfId="50"/>
    <cellStyle name="Standard 3" xfId="33"/>
    <cellStyle name="Standard 3 2" xfId="203"/>
    <cellStyle name="Standard 4" xfId="34"/>
    <cellStyle name="Standard 4 2" xfId="543"/>
    <cellStyle name="Standard 4 3" xfId="505"/>
    <cellStyle name="Standard 5" xfId="35"/>
    <cellStyle name="Standard 6" xfId="36"/>
    <cellStyle name="Standard 7" xfId="37"/>
    <cellStyle name="Standard 8" xfId="46"/>
    <cellStyle name="Standard 8 10" xfId="350"/>
    <cellStyle name="Standard 8 2" xfId="62"/>
    <cellStyle name="Standard 8 2 2" xfId="120"/>
    <cellStyle name="Standard 8 2 2 2" xfId="156"/>
    <cellStyle name="Standard 8 2 2 2 2" xfId="327"/>
    <cellStyle name="Standard 8 2 2 2 2 2" xfId="492"/>
    <cellStyle name="Standard 8 2 2 2 3" xfId="408"/>
    <cellStyle name="Standard 8 2 2 3" xfId="292"/>
    <cellStyle name="Standard 8 2 2 3 2" xfId="477"/>
    <cellStyle name="Standard 8 2 2 4" xfId="393"/>
    <cellStyle name="Standard 8 2 3" xfId="96"/>
    <cellStyle name="Standard 8 2 3 2" xfId="274"/>
    <cellStyle name="Standard 8 2 3 2 2" xfId="469"/>
    <cellStyle name="Standard 8 2 3 3" xfId="385"/>
    <cellStyle name="Standard 8 2 4" xfId="138"/>
    <cellStyle name="Standard 8 2 4 2" xfId="309"/>
    <cellStyle name="Standard 8 2 4 2 2" xfId="484"/>
    <cellStyle name="Standard 8 2 4 3" xfId="400"/>
    <cellStyle name="Standard 8 2 5" xfId="79"/>
    <cellStyle name="Standard 8 2 5 2" xfId="257"/>
    <cellStyle name="Standard 8 2 5 2 2" xfId="462"/>
    <cellStyle name="Standard 8 2 5 3" xfId="378"/>
    <cellStyle name="Standard 8 2 6" xfId="240"/>
    <cellStyle name="Standard 8 2 6 2" xfId="455"/>
    <cellStyle name="Standard 8 2 7" xfId="347"/>
    <cellStyle name="Standard 8 2 7 2" xfId="501"/>
    <cellStyle name="Standard 8 2 8" xfId="371"/>
    <cellStyle name="Standard 8 2 9" xfId="354"/>
    <cellStyle name="Standard 8 3" xfId="111"/>
    <cellStyle name="Standard 8 3 2" xfId="147"/>
    <cellStyle name="Standard 8 3 2 2" xfId="318"/>
    <cellStyle name="Standard 8 3 2 2 2" xfId="488"/>
    <cellStyle name="Standard 8 3 2 3" xfId="404"/>
    <cellStyle name="Standard 8 3 3" xfId="283"/>
    <cellStyle name="Standard 8 3 3 2" xfId="473"/>
    <cellStyle name="Standard 8 3 4" xfId="389"/>
    <cellStyle name="Standard 8 4" xfId="87"/>
    <cellStyle name="Standard 8 4 2" xfId="265"/>
    <cellStyle name="Standard 8 4 2 2" xfId="465"/>
    <cellStyle name="Standard 8 4 3" xfId="381"/>
    <cellStyle name="Standard 8 5" xfId="128"/>
    <cellStyle name="Standard 8 5 2" xfId="300"/>
    <cellStyle name="Standard 8 5 2 2" xfId="480"/>
    <cellStyle name="Standard 8 5 3" xfId="396"/>
    <cellStyle name="Standard 8 6" xfId="70"/>
    <cellStyle name="Standard 8 6 2" xfId="248"/>
    <cellStyle name="Standard 8 6 2 2" xfId="458"/>
    <cellStyle name="Standard 8 6 3" xfId="374"/>
    <cellStyle name="Standard 8 7" xfId="231"/>
    <cellStyle name="Standard 8 7 2" xfId="451"/>
    <cellStyle name="Standard 8 8" xfId="338"/>
    <cellStyle name="Standard 8 8 2" xfId="497"/>
    <cellStyle name="Standard 8 9" xfId="362"/>
    <cellStyle name="Standard 9" xfId="47"/>
    <cellStyle name="Standard_ackerland" xfId="1"/>
    <cellStyle name="text" xfId="38"/>
    <cellStyle name="Text-Manual" xfId="39"/>
    <cellStyle name="unit" xfId="40"/>
    <cellStyle name="wissenschaft" xfId="41"/>
    <cellStyle name="wissenschaft+" xfId="42"/>
    <cellStyle name="wissenschaft-Eingabe" xfId="43"/>
    <cellStyle name="wissenschaft-Eingabe 2" xfId="44"/>
    <cellStyle name="Обычный_2++ 2" xfId="45"/>
  </cellStyles>
  <dxfs count="0"/>
  <tableStyles count="0" defaultTableStyle="TableStyleMedium2" defaultPivotStyle="PivotStyleLight16"/>
  <colors>
    <mruColors>
      <color rgb="FF95B551"/>
      <color rgb="FFFFFFFF"/>
      <color rgb="FF5B6581"/>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130969</xdr:colOff>
      <xdr:row>117</xdr:row>
      <xdr:rowOff>66145</xdr:rowOff>
    </xdr:from>
    <xdr:ext cx="7667625" cy="7060651"/>
    <xdr:sp macro="" textlink="">
      <xdr:nvSpPr>
        <xdr:cNvPr id="4" name="ZoneTexte 3"/>
        <xdr:cNvSpPr txBox="1"/>
      </xdr:nvSpPr>
      <xdr:spPr>
        <a:xfrm flipH="1">
          <a:off x="130969" y="23283333"/>
          <a:ext cx="7667625" cy="7060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300"/>
            </a:lnSpc>
            <a:spcAft>
              <a:spcPts val="0"/>
            </a:spcAft>
          </a:pPr>
          <a:r>
            <a:rPr lang="fr-CH" sz="1000" b="1" u="sng">
              <a:effectLst/>
              <a:latin typeface="+mn-lt"/>
              <a:ea typeface="Calibri" panose="020F0502020204030204" pitchFamily="34" charset="0"/>
              <a:cs typeface="Arial" panose="020B0604020202020204" pitchFamily="34" charset="0"/>
            </a:rPr>
            <a:t>Abkürzungen:</a:t>
          </a:r>
        </a:p>
        <a:p>
          <a:pPr>
            <a:lnSpc>
              <a:spcPts val="1300"/>
            </a:lnSpc>
            <a:spcAft>
              <a:spcPts val="0"/>
            </a:spcAft>
          </a:pPr>
          <a:endParaRPr lang="fr-CH" sz="1000" b="1" u="sng">
            <a:effectLst/>
            <a:latin typeface="+mn-lt"/>
            <a:ea typeface="Calibri" panose="020F0502020204030204" pitchFamily="34" charset="0"/>
            <a:cs typeface="Arial" panose="020B0604020202020204" pitchFamily="34" charset="0"/>
          </a:endParaRPr>
        </a:p>
        <a:p>
          <a:pPr>
            <a:lnSpc>
              <a:spcPts val="1300"/>
            </a:lnSpc>
            <a:spcAft>
              <a:spcPts val="0"/>
            </a:spcAft>
          </a:pPr>
          <a:r>
            <a:rPr lang="fr-CH" sz="1000" b="1">
              <a:effectLst/>
              <a:latin typeface="+mn-lt"/>
              <a:ea typeface="Calibri" panose="020F0502020204030204" pitchFamily="34" charset="0"/>
              <a:cs typeface="Arial" panose="020B0604020202020204" pitchFamily="34" charset="0"/>
            </a:rPr>
            <a:t>AUI</a:t>
          </a:r>
          <a:r>
            <a:rPr lang="fr-CH" sz="1000">
              <a:effectLst/>
              <a:latin typeface="+mn-lt"/>
              <a:ea typeface="Calibri" panose="020F0502020204030204" pitchFamily="34" charset="0"/>
              <a:cs typeface="Arial" panose="020B0604020202020204" pitchFamily="34" charset="0"/>
            </a:rPr>
            <a:t>: Agrarumweltindikatoren; </a:t>
          </a:r>
          <a:r>
            <a:rPr lang="fr-CH" sz="1000" b="1">
              <a:effectLst/>
              <a:latin typeface="+mn-lt"/>
              <a:ea typeface="Calibri" panose="020F0502020204030204" pitchFamily="34" charset="0"/>
              <a:cs typeface="Arial" panose="020B0604020202020204" pitchFamily="34" charset="0"/>
            </a:rPr>
            <a:t>BLW</a:t>
          </a:r>
          <a:r>
            <a:rPr lang="fr-CH" sz="1000">
              <a:effectLst/>
              <a:latin typeface="+mn-lt"/>
              <a:ea typeface="Calibri" panose="020F0502020204030204" pitchFamily="34" charset="0"/>
              <a:cs typeface="Arial" panose="020B0604020202020204" pitchFamily="34" charset="0"/>
            </a:rPr>
            <a:t>: Bundesamt für Landwirtschaft; </a:t>
          </a:r>
          <a:r>
            <a:rPr lang="fr-CH" sz="1000" b="1">
              <a:effectLst/>
              <a:latin typeface="+mn-lt"/>
              <a:ea typeface="Calibri" panose="020F0502020204030204" pitchFamily="34" charset="0"/>
              <a:cs typeface="Arial" panose="020B0604020202020204" pitchFamily="34" charset="0"/>
            </a:rPr>
            <a:t>BFS</a:t>
          </a:r>
          <a:r>
            <a:rPr lang="fr-CH" sz="1000">
              <a:effectLst/>
              <a:latin typeface="+mn-lt"/>
              <a:ea typeface="Calibri" panose="020F0502020204030204" pitchFamily="34" charset="0"/>
              <a:cs typeface="Arial" panose="020B0604020202020204" pitchFamily="34" charset="0"/>
            </a:rPr>
            <a:t>: Bundesamt für Statistik; </a:t>
          </a:r>
          <a:r>
            <a:rPr lang="fr-CH" sz="1000" b="1">
              <a:effectLst/>
              <a:latin typeface="+mn-lt"/>
              <a:ea typeface="Calibri" panose="020F0502020204030204" pitchFamily="34" charset="0"/>
              <a:cs typeface="Arial" panose="020B0604020202020204" pitchFamily="34" charset="0"/>
            </a:rPr>
            <a:t>BLV</a:t>
          </a:r>
          <a:r>
            <a:rPr lang="fr-CH" sz="1000">
              <a:effectLst/>
              <a:latin typeface="+mn-lt"/>
              <a:ea typeface="Calibri" panose="020F0502020204030204" pitchFamily="34" charset="0"/>
              <a:cs typeface="Arial" panose="020B0604020202020204" pitchFamily="34" charset="0"/>
            </a:rPr>
            <a:t>: Bundesamt für Lebensmittelsicherheit und Veterinärwesen; </a:t>
          </a:r>
          <a:r>
            <a:rPr lang="fr-CH" sz="1000" b="1">
              <a:effectLst/>
              <a:latin typeface="+mn-lt"/>
              <a:ea typeface="Calibri" panose="020F0502020204030204" pitchFamily="34" charset="0"/>
              <a:cs typeface="Arial" panose="020B0604020202020204" pitchFamily="34" charset="0"/>
            </a:rPr>
            <a:t>BAFU</a:t>
          </a:r>
          <a:r>
            <a:rPr lang="fr-CH" sz="1000">
              <a:effectLst/>
              <a:latin typeface="+mn-lt"/>
              <a:ea typeface="Calibri" panose="020F0502020204030204" pitchFamily="34" charset="0"/>
              <a:cs typeface="Arial" panose="020B0604020202020204" pitchFamily="34" charset="0"/>
            </a:rPr>
            <a:t>: Bundesamt für Umwelt; </a:t>
          </a:r>
          <a:r>
            <a:rPr lang="fr-CH" sz="1000" b="1">
              <a:effectLst/>
              <a:latin typeface="+mn-lt"/>
              <a:ea typeface="Calibri" panose="020F0502020204030204" pitchFamily="34" charset="0"/>
              <a:cs typeface="Arial" panose="020B0604020202020204" pitchFamily="34" charset="0"/>
            </a:rPr>
            <a:t>HAFL</a:t>
          </a:r>
          <a:r>
            <a:rPr lang="fr-CH" sz="1000">
              <a:effectLst/>
              <a:latin typeface="+mn-lt"/>
              <a:ea typeface="Calibri" panose="020F0502020204030204" pitchFamily="34" charset="0"/>
              <a:cs typeface="Arial" panose="020B0604020202020204" pitchFamily="34" charset="0"/>
            </a:rPr>
            <a:t>: Hochschule für Agrar-, Forst- und Lebensmittelwissenschaften; </a:t>
          </a:r>
          <a:r>
            <a:rPr lang="fr-CH" sz="1000" b="1">
              <a:effectLst/>
              <a:latin typeface="+mn-lt"/>
              <a:ea typeface="Calibri" panose="020F0502020204030204" pitchFamily="34" charset="0"/>
              <a:cs typeface="Arial" panose="020B0604020202020204" pitchFamily="34" charset="0"/>
            </a:rPr>
            <a:t>SBV</a:t>
          </a:r>
          <a:r>
            <a:rPr lang="fr-CH" sz="1000">
              <a:effectLst/>
              <a:latin typeface="+mn-lt"/>
              <a:ea typeface="Calibri" panose="020F0502020204030204" pitchFamily="34" charset="0"/>
              <a:cs typeface="Arial" panose="020B0604020202020204" pitchFamily="34" charset="0"/>
            </a:rPr>
            <a:t>: Schweizer Bauernverband; </a:t>
          </a:r>
          <a:r>
            <a:rPr lang="fr-CH" sz="1000" b="1">
              <a:effectLst/>
              <a:latin typeface="+mn-lt"/>
              <a:ea typeface="Calibri" panose="020F0502020204030204" pitchFamily="34" charset="0"/>
              <a:cs typeface="Arial" panose="020B0604020202020204" pitchFamily="34" charset="0"/>
            </a:rPr>
            <a:t>SGCI</a:t>
          </a:r>
          <a:r>
            <a:rPr lang="fr-CH" sz="1000">
              <a:effectLst/>
              <a:latin typeface="+mn-lt"/>
              <a:ea typeface="Calibri" panose="020F0502020204030204" pitchFamily="34" charset="0"/>
              <a:cs typeface="Arial" panose="020B0604020202020204" pitchFamily="34" charset="0"/>
            </a:rPr>
            <a:t>: Schweizerische Gesellschaft für Chemische Industrie; </a:t>
          </a:r>
          <a:r>
            <a:rPr lang="fr-CH" sz="1000" b="1">
              <a:effectLst/>
              <a:latin typeface="+mn-lt"/>
              <a:ea typeface="Calibri" panose="020F0502020204030204" pitchFamily="34" charset="0"/>
              <a:cs typeface="Arial" panose="020B0604020202020204" pitchFamily="34" charset="0"/>
            </a:rPr>
            <a:t>OSPAR</a:t>
          </a:r>
          <a:r>
            <a:rPr lang="fr-CH" sz="1000">
              <a:effectLst/>
              <a:latin typeface="+mn-lt"/>
              <a:ea typeface="Calibri" panose="020F0502020204030204" pitchFamily="34" charset="0"/>
              <a:cs typeface="Arial" panose="020B0604020202020204" pitchFamily="34" charset="0"/>
            </a:rPr>
            <a:t>: Übereinkommen der Oslo-Konvention und der Paris-Konvention zum Schutz der Meeresumwelt im Nordost-Atlantik; </a:t>
          </a:r>
          <a:r>
            <a:rPr lang="fr-CH" sz="1000" b="1">
              <a:effectLst/>
              <a:latin typeface="+mn-lt"/>
              <a:ea typeface="Calibri" panose="020F0502020204030204" pitchFamily="34" charset="0"/>
              <a:cs typeface="Arial" panose="020B0604020202020204" pitchFamily="34" charset="0"/>
            </a:rPr>
            <a:t>IPCC</a:t>
          </a:r>
          <a:r>
            <a:rPr lang="fr-CH" sz="1000">
              <a:effectLst/>
              <a:latin typeface="+mn-lt"/>
              <a:ea typeface="Calibri" panose="020F0502020204030204" pitchFamily="34" charset="0"/>
              <a:cs typeface="Arial" panose="020B0604020202020204" pitchFamily="34" charset="0"/>
            </a:rPr>
            <a:t>: Weltklimarat; </a:t>
          </a:r>
          <a:r>
            <a:rPr lang="fr-CH" sz="1000" b="1">
              <a:effectLst/>
              <a:latin typeface="+mn-lt"/>
              <a:ea typeface="Calibri" panose="020F0502020204030204" pitchFamily="34" charset="0"/>
              <a:cs typeface="Arial" panose="020B0604020202020204" pitchFamily="34" charset="0"/>
            </a:rPr>
            <a:t>ÖLN</a:t>
          </a:r>
          <a:r>
            <a:rPr lang="fr-CH" sz="1000">
              <a:effectLst/>
              <a:latin typeface="+mn-lt"/>
              <a:ea typeface="Calibri" panose="020F0502020204030204" pitchFamily="34" charset="0"/>
              <a:cs typeface="Arial" panose="020B0604020202020204" pitchFamily="34" charset="0"/>
            </a:rPr>
            <a:t>: Ökologischer Leistungsnachweis; </a:t>
          </a:r>
          <a:r>
            <a:rPr lang="fr-CH" sz="1000" b="1">
              <a:effectLst/>
              <a:latin typeface="+mn-lt"/>
              <a:ea typeface="Calibri" panose="020F0502020204030204" pitchFamily="34" charset="0"/>
              <a:cs typeface="Arial" panose="020B0604020202020204" pitchFamily="34" charset="0"/>
            </a:rPr>
            <a:t>GVE</a:t>
          </a:r>
          <a:r>
            <a:rPr lang="fr-CH" sz="1000">
              <a:effectLst/>
              <a:latin typeface="+mn-lt"/>
              <a:ea typeface="Calibri" panose="020F0502020204030204" pitchFamily="34" charset="0"/>
              <a:cs typeface="Arial" panose="020B0604020202020204" pitchFamily="34" charset="0"/>
            </a:rPr>
            <a:t>: Grossvieheinheit; </a:t>
          </a:r>
          <a:r>
            <a:rPr lang="fr-CH" sz="1000" b="1">
              <a:effectLst/>
              <a:latin typeface="+mn-lt"/>
              <a:ea typeface="Calibri" panose="020F0502020204030204" pitchFamily="34" charset="0"/>
              <a:cs typeface="Arial" panose="020B0604020202020204" pitchFamily="34" charset="0"/>
            </a:rPr>
            <a:t>NST</a:t>
          </a:r>
          <a:r>
            <a:rPr lang="fr-CH" sz="1000">
              <a:effectLst/>
              <a:latin typeface="+mn-lt"/>
              <a:ea typeface="Calibri" panose="020F0502020204030204" pitchFamily="34" charset="0"/>
              <a:cs typeface="Arial" panose="020B0604020202020204" pitchFamily="34" charset="0"/>
            </a:rPr>
            <a:t>: Normalbestoss; </a:t>
          </a:r>
          <a:r>
            <a:rPr lang="fr-CH" sz="1000" b="1">
              <a:effectLst/>
              <a:latin typeface="+mn-lt"/>
              <a:ea typeface="Calibri" panose="020F0502020204030204" pitchFamily="34" charset="0"/>
              <a:cs typeface="Arial" panose="020B0604020202020204" pitchFamily="34" charset="0"/>
            </a:rPr>
            <a:t>LN</a:t>
          </a:r>
          <a:r>
            <a:rPr lang="fr-CH" sz="1000">
              <a:effectLst/>
              <a:latin typeface="+mn-lt"/>
              <a:ea typeface="Calibri" panose="020F0502020204030204" pitchFamily="34" charset="0"/>
              <a:cs typeface="Arial" panose="020B0604020202020204" pitchFamily="34" charset="0"/>
            </a:rPr>
            <a:t>: Landwirtschaftliche Nutzfläche; </a:t>
          </a:r>
          <a:r>
            <a:rPr lang="fr-CH" sz="1000" b="1">
              <a:effectLst/>
              <a:latin typeface="+mn-lt"/>
              <a:ea typeface="Calibri" panose="020F0502020204030204" pitchFamily="34" charset="0"/>
              <a:cs typeface="Arial" panose="020B0604020202020204" pitchFamily="34" charset="0"/>
            </a:rPr>
            <a:t>UZL</a:t>
          </a:r>
          <a:r>
            <a:rPr lang="fr-CH" sz="1000">
              <a:effectLst/>
              <a:latin typeface="+mn-lt"/>
              <a:ea typeface="Calibri" panose="020F0502020204030204" pitchFamily="34" charset="0"/>
              <a:cs typeface="Arial" panose="020B0604020202020204" pitchFamily="34" charset="0"/>
            </a:rPr>
            <a:t>: Umweltziele Landwirtschaft; </a:t>
          </a:r>
          <a:r>
            <a:rPr lang="fr-CH" sz="1000" b="1">
              <a:effectLst/>
              <a:latin typeface="+mn-lt"/>
              <a:ea typeface="Calibri" panose="020F0502020204030204" pitchFamily="34" charset="0"/>
              <a:cs typeface="Arial" panose="020B0604020202020204" pitchFamily="34" charset="0"/>
            </a:rPr>
            <a:t>TVD</a:t>
          </a:r>
          <a:r>
            <a:rPr lang="fr-CH" sz="1000">
              <a:effectLst/>
              <a:latin typeface="+mn-lt"/>
              <a:ea typeface="Calibri" panose="020F0502020204030204" pitchFamily="34" charset="0"/>
              <a:cs typeface="Arial" panose="020B0604020202020204" pitchFamily="34" charset="0"/>
            </a:rPr>
            <a:t>: Tierverkehrsdatenbank; </a:t>
          </a:r>
          <a:r>
            <a:rPr lang="fr-CH" sz="1000" b="1">
              <a:effectLst/>
              <a:latin typeface="+mn-lt"/>
              <a:ea typeface="Calibri" panose="020F0502020204030204" pitchFamily="34" charset="0"/>
              <a:cs typeface="Arial" panose="020B0604020202020204" pitchFamily="34" charset="0"/>
            </a:rPr>
            <a:t>J</a:t>
          </a:r>
          <a:r>
            <a:rPr lang="fr-CH" sz="1000">
              <a:effectLst/>
              <a:latin typeface="+mn-lt"/>
              <a:ea typeface="Calibri" panose="020F0502020204030204" pitchFamily="34" charset="0"/>
              <a:cs typeface="Arial" panose="020B0604020202020204" pitchFamily="34" charset="0"/>
            </a:rPr>
            <a:t>: Joule; </a:t>
          </a:r>
          <a:r>
            <a:rPr lang="fr-CH" sz="1000" b="1">
              <a:effectLst/>
              <a:latin typeface="+mn-lt"/>
              <a:ea typeface="Calibri" panose="020F0502020204030204" pitchFamily="34" charset="0"/>
              <a:cs typeface="Arial" panose="020B0604020202020204" pitchFamily="34" charset="0"/>
            </a:rPr>
            <a:t>CO</a:t>
          </a:r>
          <a:r>
            <a:rPr lang="fr-CH" sz="1000" b="1" baseline="-25000">
              <a:effectLst/>
              <a:latin typeface="+mn-lt"/>
              <a:ea typeface="Calibri" panose="020F0502020204030204" pitchFamily="34" charset="0"/>
              <a:cs typeface="Arial" panose="020B0604020202020204" pitchFamily="34" charset="0"/>
            </a:rPr>
            <a:t>2</a:t>
          </a:r>
          <a:r>
            <a:rPr lang="fr-CH" sz="1000" b="1">
              <a:effectLst/>
              <a:latin typeface="+mn-lt"/>
              <a:ea typeface="Calibri" panose="020F0502020204030204" pitchFamily="34" charset="0"/>
              <a:cs typeface="Arial" panose="020B0604020202020204" pitchFamily="34" charset="0"/>
            </a:rPr>
            <a:t>-Äqui.</a:t>
          </a:r>
          <a:r>
            <a:rPr lang="fr-CH" sz="1000">
              <a:effectLst/>
              <a:latin typeface="+mn-lt"/>
              <a:ea typeface="Calibri" panose="020F0502020204030204" pitchFamily="34" charset="0"/>
              <a:cs typeface="Arial" panose="020B0604020202020204" pitchFamily="34" charset="0"/>
            </a:rPr>
            <a:t>: CO</a:t>
          </a:r>
          <a:r>
            <a:rPr lang="fr-CH" sz="1000" baseline="-25000">
              <a:effectLst/>
              <a:latin typeface="+mn-lt"/>
              <a:ea typeface="Calibri" panose="020F0502020204030204" pitchFamily="34" charset="0"/>
              <a:cs typeface="Arial" panose="020B0604020202020204" pitchFamily="34" charset="0"/>
            </a:rPr>
            <a:t>2</a:t>
          </a:r>
          <a:r>
            <a:rPr lang="fr-CH" sz="1000">
              <a:effectLst/>
              <a:latin typeface="+mn-lt"/>
              <a:ea typeface="Calibri" panose="020F0502020204030204" pitchFamily="34" charset="0"/>
              <a:cs typeface="Arial" panose="020B0604020202020204" pitchFamily="34" charset="0"/>
            </a:rPr>
            <a:t>-Äquivalent.</a:t>
          </a:r>
          <a:endParaRPr lang="en-US" sz="1000" baseline="-25000">
            <a:effectLst/>
            <a:latin typeface="+mn-lt"/>
            <a:ea typeface="Calibri" panose="020F0502020204030204" pitchFamily="34" charset="0"/>
            <a:cs typeface="Arial" panose="020B0604020202020204" pitchFamily="34" charset="0"/>
          </a:endParaRPr>
        </a:p>
        <a:p>
          <a:endParaRPr lang="fr-CH" sz="1000" b="1" u="sng">
            <a:solidFill>
              <a:schemeClr val="tx1"/>
            </a:solidFill>
            <a:effectLst/>
            <a:latin typeface="+mn-lt"/>
            <a:ea typeface="+mn-ea"/>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Quellen:</a:t>
          </a:r>
        </a:p>
        <a:p>
          <a:endParaRPr lang="en-US" sz="1000">
            <a:effectLst/>
            <a:latin typeface="+mn-lt"/>
            <a:cs typeface="Arial" panose="020B0604020202020204" pitchFamily="34" charset="0"/>
          </a:endParaRPr>
        </a:p>
        <a:p>
          <a:pPr eaLnBrk="1" fontAlgn="auto" latinLnBrk="0" hangingPunct="1"/>
          <a:r>
            <a:rPr lang="fr-CH" sz="1000" b="1">
              <a:solidFill>
                <a:schemeClr val="tx1"/>
              </a:solidFill>
              <a:effectLst/>
              <a:latin typeface="+mn-lt"/>
              <a:ea typeface="+mn-ea"/>
              <a:cs typeface="Arial" panose="020B0604020202020204" pitchFamily="34" charset="0"/>
            </a:rPr>
            <a:t>1 und 3–5</a:t>
          </a:r>
          <a:r>
            <a:rPr lang="fr-CH" sz="1000">
              <a:solidFill>
                <a:schemeClr val="tx1"/>
              </a:solidFill>
              <a:effectLst/>
              <a:latin typeface="+mn-lt"/>
              <a:ea typeface="+mn-ea"/>
              <a:cs typeface="Arial" panose="020B0604020202020204" pitchFamily="34" charset="0"/>
            </a:rPr>
            <a:t>: Agroscope;</a:t>
          </a:r>
          <a:r>
            <a:rPr lang="fr-CH" sz="1000" b="1">
              <a:solidFill>
                <a:schemeClr val="tx1"/>
              </a:solidFill>
              <a:effectLst/>
              <a:latin typeface="+mn-lt"/>
              <a:ea typeface="+mn-ea"/>
              <a:cs typeface="Arial" panose="020B0604020202020204" pitchFamily="34" charset="0"/>
            </a:rPr>
            <a:t> 2</a:t>
          </a:r>
          <a:r>
            <a:rPr lang="fr-CH" sz="1000">
              <a:solidFill>
                <a:schemeClr val="tx1"/>
              </a:solidFill>
              <a:effectLst/>
              <a:latin typeface="+mn-lt"/>
              <a:ea typeface="+mn-ea"/>
              <a:cs typeface="Arial" panose="020B0604020202020204" pitchFamily="34" charset="0"/>
            </a:rPr>
            <a:t>: HAFL; </a:t>
          </a:r>
          <a:r>
            <a:rPr lang="fr-CH" sz="1000" b="1">
              <a:solidFill>
                <a:schemeClr val="tx1"/>
              </a:solidFill>
              <a:effectLst/>
              <a:latin typeface="+mn-lt"/>
              <a:ea typeface="+mn-ea"/>
              <a:cs typeface="Arial" panose="020B0604020202020204" pitchFamily="34" charset="0"/>
            </a:rPr>
            <a:t>5a</a:t>
          </a:r>
          <a:r>
            <a:rPr lang="fr-CH" sz="1000">
              <a:solidFill>
                <a:schemeClr val="tx1"/>
              </a:solidFill>
              <a:effectLst/>
              <a:latin typeface="+mn-lt"/>
              <a:ea typeface="+mn-ea"/>
              <a:cs typeface="Arial" panose="020B0604020202020204" pitchFamily="34" charset="0"/>
            </a:rPr>
            <a:t>: Agroscope und SBV; </a:t>
          </a:r>
          <a:r>
            <a:rPr lang="fr-CH" sz="1000" b="1">
              <a:solidFill>
                <a:schemeClr val="tx1"/>
              </a:solidFill>
              <a:effectLst/>
              <a:latin typeface="+mn-lt"/>
              <a:ea typeface="+mn-ea"/>
              <a:cs typeface="Arial" panose="020B0604020202020204" pitchFamily="34" charset="0"/>
            </a:rPr>
            <a:t>7, 8</a:t>
          </a:r>
          <a:r>
            <a:rPr lang="fr-CH" sz="1000" b="1" baseline="0">
              <a:solidFill>
                <a:schemeClr val="tx1"/>
              </a:solidFill>
              <a:effectLst/>
              <a:latin typeface="+mn-lt"/>
              <a:ea typeface="+mn-ea"/>
              <a:cs typeface="Arial" panose="020B0604020202020204" pitchFamily="34" charset="0"/>
            </a:rPr>
            <a:t> und </a:t>
          </a:r>
          <a:r>
            <a:rPr lang="fr-CH" sz="1000" b="1">
              <a:solidFill>
                <a:schemeClr val="tx1"/>
              </a:solidFill>
              <a:effectLst/>
              <a:latin typeface="+mn-lt"/>
              <a:ea typeface="+mn-ea"/>
              <a:cs typeface="Arial" panose="020B0604020202020204" pitchFamily="34" charset="0"/>
            </a:rPr>
            <a:t>15</a:t>
          </a:r>
          <a:r>
            <a:rPr lang="fr-CH" sz="1000">
              <a:solidFill>
                <a:schemeClr val="tx1"/>
              </a:solidFill>
              <a:effectLst/>
              <a:latin typeface="+mn-lt"/>
              <a:ea typeface="+mn-ea"/>
              <a:cs typeface="Arial" panose="020B0604020202020204" pitchFamily="34" charset="0"/>
            </a:rPr>
            <a:t>: BFS; </a:t>
          </a:r>
          <a:r>
            <a:rPr lang="fr-CH" sz="1000" b="1">
              <a:solidFill>
                <a:schemeClr val="tx1"/>
              </a:solidFill>
              <a:effectLst/>
              <a:latin typeface="+mn-lt"/>
              <a:ea typeface="+mn-ea"/>
              <a:cs typeface="Arial" panose="020B0604020202020204" pitchFamily="34" charset="0"/>
            </a:rPr>
            <a:t>6,</a:t>
          </a:r>
          <a:r>
            <a:rPr lang="fr-CH" sz="1000" b="1" baseline="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6a, 9, und 10</a:t>
          </a:r>
          <a:r>
            <a:rPr lang="fr-CH" sz="1000">
              <a:solidFill>
                <a:schemeClr val="tx1"/>
              </a:solidFill>
              <a:effectLst/>
              <a:latin typeface="+mn-lt"/>
              <a:ea typeface="+mn-ea"/>
              <a:cs typeface="Arial" panose="020B0604020202020204" pitchFamily="34" charset="0"/>
            </a:rPr>
            <a:t>: BLW; </a:t>
          </a:r>
          <a:r>
            <a:rPr lang="fr-CH" sz="1000" b="1">
              <a:solidFill>
                <a:schemeClr val="tx1"/>
              </a:solidFill>
              <a:effectLst/>
              <a:latin typeface="+mn-lt"/>
              <a:ea typeface="+mn-ea"/>
              <a:cs typeface="Arial" panose="020B0604020202020204" pitchFamily="34" charset="0"/>
            </a:rPr>
            <a:t>11</a:t>
          </a:r>
          <a:r>
            <a:rPr lang="fr-CH" sz="1000">
              <a:solidFill>
                <a:schemeClr val="tx1"/>
              </a:solidFill>
              <a:effectLst/>
              <a:latin typeface="+mn-lt"/>
              <a:ea typeface="+mn-ea"/>
              <a:cs typeface="Arial" panose="020B0604020202020204" pitchFamily="34" charset="0"/>
            </a:rPr>
            <a:t>: SGCI bis 2005 und BLW ab 2006; </a:t>
          </a:r>
          <a:r>
            <a:rPr lang="fr-CH" sz="1000" b="1">
              <a:solidFill>
                <a:schemeClr val="tx1"/>
              </a:solidFill>
              <a:effectLst/>
              <a:latin typeface="+mn-lt"/>
              <a:ea typeface="+mn-ea"/>
              <a:cs typeface="Arial" panose="020B0604020202020204" pitchFamily="34" charset="0"/>
            </a:rPr>
            <a:t>13 und 16</a:t>
          </a:r>
          <a:r>
            <a:rPr lang="fr-CH" sz="1000">
              <a:solidFill>
                <a:schemeClr val="tx1"/>
              </a:solidFill>
              <a:effectLst/>
              <a:latin typeface="+mn-lt"/>
              <a:ea typeface="+mn-ea"/>
              <a:cs typeface="Arial" panose="020B0604020202020204" pitchFamily="34" charset="0"/>
            </a:rPr>
            <a:t>: SBV; </a:t>
          </a:r>
          <a:r>
            <a:rPr lang="fr-CH" sz="1000" b="1">
              <a:solidFill>
                <a:schemeClr val="tx1"/>
              </a:solidFill>
              <a:effectLst/>
              <a:latin typeface="+mn-lt"/>
              <a:ea typeface="+mn-ea"/>
              <a:cs typeface="Arial" panose="020B0604020202020204" pitchFamily="34" charset="0"/>
            </a:rPr>
            <a:t>12</a:t>
          </a:r>
          <a:r>
            <a:rPr lang="fr-CH" sz="1000">
              <a:solidFill>
                <a:schemeClr val="tx1"/>
              </a:solidFill>
              <a:effectLst/>
              <a:latin typeface="+mn-lt"/>
              <a:ea typeface="+mn-ea"/>
              <a:cs typeface="Arial" panose="020B0604020202020204" pitchFamily="34" charset="0"/>
            </a:rPr>
            <a:t>: SBV und Agricura; </a:t>
          </a:r>
          <a:r>
            <a:rPr lang="fr-CH" sz="1000" b="1">
              <a:solidFill>
                <a:schemeClr val="tx1"/>
              </a:solidFill>
              <a:effectLst/>
              <a:latin typeface="+mn-lt"/>
              <a:ea typeface="+mn-ea"/>
              <a:cs typeface="Arial" panose="020B0604020202020204" pitchFamily="34" charset="0"/>
            </a:rPr>
            <a:t>6b et c</a:t>
          </a:r>
          <a:r>
            <a:rPr lang="fr-CH" sz="1000">
              <a:solidFill>
                <a:schemeClr val="tx1"/>
              </a:solidFill>
              <a:effectLst/>
              <a:latin typeface="+mn-lt"/>
              <a:ea typeface="+mn-ea"/>
              <a:cs typeface="Arial" panose="020B0604020202020204" pitchFamily="34" charset="0"/>
            </a:rPr>
            <a:t>: Vogelwarte Sempach</a:t>
          </a:r>
        </a:p>
        <a:p>
          <a:pPr eaLnBrk="1" fontAlgn="auto" latinLnBrk="0" hangingPunct="1"/>
          <a:endParaRPr lang="fr-CH" sz="1000">
            <a:solidFill>
              <a:schemeClr val="tx1"/>
            </a:solidFill>
            <a:effectLst/>
            <a:latin typeface="+mn-lt"/>
            <a:ea typeface="+mn-ea"/>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Bemerkungen:</a:t>
          </a:r>
        </a:p>
        <a:p>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a:t>
          </a:r>
          <a:r>
            <a:rPr lang="fr-CH" sz="1000" b="1" baseline="0">
              <a:solidFill>
                <a:sysClr val="windowText" lastClr="000000"/>
              </a:solidFill>
              <a:effectLst/>
              <a:latin typeface="+mn-lt"/>
              <a:ea typeface="+mn-ea"/>
              <a:cs typeface="Arial" panose="020B0604020202020204" pitchFamily="34" charset="0"/>
            </a:rPr>
            <a:t> und </a:t>
          </a:r>
          <a:r>
            <a:rPr lang="fr-CH" sz="1000" b="1">
              <a:solidFill>
                <a:sysClr val="windowText" lastClr="000000"/>
              </a:solidFill>
              <a:effectLst/>
              <a:latin typeface="+mn-lt"/>
              <a:ea typeface="+mn-ea"/>
              <a:cs typeface="Arial" panose="020B0604020202020204" pitchFamily="34" charset="0"/>
            </a:rPr>
            <a:t>3: </a:t>
          </a:r>
          <a:r>
            <a:rPr lang="fr-CH" sz="1000" b="0">
              <a:solidFill>
                <a:sysClr val="windowText" lastClr="000000"/>
              </a:solidFill>
              <a:effectLst/>
              <a:latin typeface="+mn-lt"/>
              <a:ea typeface="+mn-ea"/>
              <a:cs typeface="Arial" panose="020B0604020202020204" pitchFamily="34" charset="0"/>
            </a:rPr>
            <a:t>B</a:t>
          </a:r>
          <a:r>
            <a:rPr lang="fr-CH" sz="1000">
              <a:solidFill>
                <a:sysClr val="windowText" lastClr="000000"/>
              </a:solidFill>
              <a:effectLst/>
              <a:latin typeface="+mn-lt"/>
              <a:ea typeface="+mn-ea"/>
              <a:cs typeface="Arial" panose="020B0604020202020204" pitchFamily="34" charset="0"/>
            </a:rPr>
            <a:t>erechnet nach OSPAR-Methode.</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4: </a:t>
          </a:r>
          <a:r>
            <a:rPr lang="fr-CH" sz="1000" b="0">
              <a:solidFill>
                <a:sysClr val="windowText" lastClr="000000"/>
              </a:solidFill>
              <a:effectLst/>
              <a:latin typeface="+mn-lt"/>
              <a:ea typeface="+mn-ea"/>
              <a:cs typeface="Arial" panose="020B0604020202020204" pitchFamily="34" charset="0"/>
            </a:rPr>
            <a:t>Der Sektor «Landwirtschaft» gemäss IPCC entspricht der Summe der Emissionen 4a, 4b und 4c. Im Total werden hier zusätzlich die Emissionen aus der Energienutzung und die Kohlenstoffbilanz der Landnutzung berücksichtigt, ohne die Emissionen aus der Herstellung von Produktionsmitteln. 4d: Mittelwert 1990-2019. 4e: Importierte Futtermittel, Mineraldünger und Pflanzenschutzmittel.</a:t>
          </a:r>
        </a:p>
        <a:p>
          <a:r>
            <a:rPr lang="fr-CH" sz="1000" b="1">
              <a:solidFill>
                <a:sysClr val="windowText" lastClr="000000"/>
              </a:solidFill>
              <a:effectLst/>
              <a:latin typeface="+mn-lt"/>
              <a:ea typeface="+mn-ea"/>
              <a:cs typeface="Arial" panose="020B0604020202020204" pitchFamily="34" charset="0"/>
            </a:rPr>
            <a:t>5: 5a</a:t>
          </a:r>
          <a:r>
            <a:rPr lang="fr-CH" sz="1000">
              <a:solidFill>
                <a:sysClr val="windowText" lastClr="000000"/>
              </a:solidFill>
              <a:effectLst/>
              <a:latin typeface="+mn-lt"/>
              <a:ea typeface="+mn-ea"/>
              <a:cs typeface="Arial" panose="020B0604020202020204" pitchFamily="34" charset="0"/>
            </a:rPr>
            <a:t>: = Gesamtenergie in den Agrarprodukten (18) geteilt durch den Gesamtenergiebedarf.</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6: 6a:</a:t>
          </a:r>
          <a:r>
            <a:rPr lang="fr-CH" sz="1000">
              <a:solidFill>
                <a:sysClr val="windowText" lastClr="000000"/>
              </a:solidFill>
              <a:effectLst/>
              <a:latin typeface="+mn-lt"/>
              <a:ea typeface="+mn-ea"/>
              <a:cs typeface="Arial" panose="020B0604020202020204" pitchFamily="34" charset="0"/>
            </a:rPr>
            <a:t> Ohne Hochstamm-Feldobstbäume, vor 1999 nur zu Beiträgen berechtigte Biodiversitätsförderflächen. </a:t>
          </a:r>
          <a:r>
            <a:rPr lang="fr-CH" sz="1000" b="1">
              <a:solidFill>
                <a:sysClr val="windowText" lastClr="000000"/>
              </a:solidFill>
              <a:effectLst/>
              <a:latin typeface="+mn-lt"/>
              <a:ea typeface="+mn-ea"/>
              <a:cs typeface="Arial" panose="020B0604020202020204" pitchFamily="34" charset="0"/>
            </a:rPr>
            <a:t>6b</a:t>
          </a:r>
          <a:r>
            <a:rPr lang="fr-CH" sz="1000">
              <a:solidFill>
                <a:sysClr val="windowText" lastClr="000000"/>
              </a:solidFill>
              <a:effectLst/>
              <a:latin typeface="+mn-lt"/>
              <a:ea typeface="+mn-ea"/>
              <a:cs typeface="Arial" panose="020B0604020202020204" pitchFamily="34" charset="0"/>
            </a:rPr>
            <a:t>: Im Index ist die Entwicklung von 29 Brutvogelarten , die als UZL-Zielarten definiert sind  </a:t>
          </a:r>
          <a:r>
            <a:rPr lang="fr-CH" sz="1000">
              <a:solidFill>
                <a:sysClr val="windowText" lastClr="000000"/>
              </a:solidFill>
              <a:effectLst/>
              <a:latin typeface="+mn-lt"/>
              <a:ea typeface="+mn-ea"/>
              <a:cs typeface="+mn-cs"/>
            </a:rPr>
            <a:t>(BAFU und BLW 2008)</a:t>
          </a:r>
          <a:r>
            <a:rPr lang="fr-CH" sz="1000">
              <a:solidFill>
                <a:sysClr val="windowText" lastClr="000000"/>
              </a:solidFill>
              <a:effectLst/>
              <a:latin typeface="+mn-lt"/>
              <a:ea typeface="+mn-ea"/>
              <a:cs typeface="Arial" panose="020B0604020202020204" pitchFamily="34" charset="0"/>
            </a:rPr>
            <a:t>. </a:t>
          </a:r>
          <a:r>
            <a:rPr lang="fr-CH" sz="1000" b="1">
              <a:solidFill>
                <a:sysClr val="windowText" lastClr="000000"/>
              </a:solidFill>
              <a:effectLst/>
              <a:latin typeface="+mn-lt"/>
              <a:ea typeface="+mn-ea"/>
              <a:cs typeface="Arial" panose="020B0604020202020204" pitchFamily="34" charset="0"/>
            </a:rPr>
            <a:t>6c</a:t>
          </a:r>
          <a:r>
            <a:rPr lang="fr-CH" sz="1000">
              <a:solidFill>
                <a:sysClr val="windowText" lastClr="000000"/>
              </a:solidFill>
              <a:effectLst/>
              <a:latin typeface="+mn-lt"/>
              <a:ea typeface="+mn-ea"/>
              <a:cs typeface="Arial" panose="020B0604020202020204" pitchFamily="34" charset="0"/>
            </a:rPr>
            <a:t>: </a:t>
          </a:r>
          <a:r>
            <a:rPr lang="fr-CH" sz="1000">
              <a:solidFill>
                <a:sysClr val="windowText" lastClr="000000"/>
              </a:solidFill>
              <a:effectLst/>
              <a:latin typeface="+mn-lt"/>
              <a:ea typeface="+mn-ea"/>
              <a:cs typeface="+mn-cs"/>
            </a:rPr>
            <a:t>Im Index ist die Entwicklung von 18 Brutvogelarten , die als UZL-Leitarten definiert sind (BAFU und BLW 2008).</a:t>
          </a:r>
        </a:p>
        <a:p>
          <a:r>
            <a:rPr lang="fr-CH" sz="1000" b="1">
              <a:solidFill>
                <a:sysClr val="windowText" lastClr="000000"/>
              </a:solidFill>
              <a:effectLst/>
              <a:latin typeface="+mn-lt"/>
              <a:ea typeface="+mn-ea"/>
              <a:cs typeface="Arial" panose="020B0604020202020204" pitchFamily="34" charset="0"/>
            </a:rPr>
            <a:t>7</a:t>
          </a:r>
          <a:r>
            <a:rPr lang="fr-CH" sz="1000">
              <a:solidFill>
                <a:sysClr val="windowText" lastClr="000000"/>
              </a:solidFill>
              <a:effectLst/>
              <a:latin typeface="+mn-lt"/>
              <a:ea typeface="+mn-ea"/>
              <a:cs typeface="Arial" panose="020B0604020202020204" pitchFamily="34" charset="0"/>
            </a:rPr>
            <a:t>: 1995 und 2007 gemäss Arealstatistik des BFS (umfasst die gesamten Landwirtschaftsflächen, aber auch aufgelöster Wald und Baumgruppen auf Landwirtschaftsflächen, die ursprünglich zu den bestockten Flächen gehören; die Differenz zwischen den gesamten Landwirtschaftsflächen und der landwirtschaftlichen Nutzfläche (LN) sind grösstenteils Sömmerungsflächen (zu dieser Differenz zählen auch Landwirtschaftsflächen, die nicht von Landwirten bewirtschaftet werden). Für die Arealstatistik wurden 3 Erhebungen über mehrere Jahre vorgenommen. Als Referenzjahr wurde das mittlere Jahr der Erhebung gewählt (1983 für 1979/85, 1995 für 1992/97, 2007 für 2004/2009 und 2016 für 2013/2018). Die fehlenden Jahre zwischen zwei Arealstatistiken werden mit den mittleren jährlichen Zuwachsraten überbrückt (grau hinterlegte Daten).</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8</a:t>
          </a:r>
          <a:r>
            <a:rPr lang="fr-CH" sz="1000">
              <a:solidFill>
                <a:sysClr val="windowText" lastClr="000000"/>
              </a:solidFill>
              <a:effectLst/>
              <a:latin typeface="+mn-lt"/>
              <a:ea typeface="+mn-ea"/>
              <a:cs typeface="Arial" panose="020B0604020202020204" pitchFamily="34" charset="0"/>
            </a:rPr>
            <a:t>: Keine Erhebung zwischen 1991 und 1995; LN: einem Landwirtschaftsbetrieb zugeordnete, für den Pflanzenbau genutzte Fläche (ohne die Sömmerungsfläche), die dem Bewirtschafter ganzjährig zur Verfügung steht.</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9</a:t>
          </a:r>
          <a:r>
            <a:rPr lang="fr-CH" sz="1000">
              <a:solidFill>
                <a:sysClr val="windowText" lastClr="000000"/>
              </a:solidFill>
              <a:effectLst/>
              <a:latin typeface="+mn-lt"/>
              <a:ea typeface="+mn-ea"/>
              <a:cs typeface="Arial" panose="020B0604020202020204" pitchFamily="34" charset="0"/>
            </a:rPr>
            <a:t>: Ein NST entspricht 1 GVE x Sömmerungsdauer / 100</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10</a:t>
          </a:r>
          <a:r>
            <a:rPr lang="fr-CH" sz="1000">
              <a:solidFill>
                <a:sysClr val="windowText" lastClr="000000"/>
              </a:solidFill>
              <a:effectLst/>
              <a:latin typeface="+mn-lt"/>
              <a:ea typeface="+mn-ea"/>
              <a:cs typeface="Arial" panose="020B0604020202020204" pitchFamily="34" charset="0"/>
            </a:rPr>
            <a:t>: Der Grossteil der naturnah bewirtschafteten Fläche umfasst umweltfreundliche Betriebe</a:t>
          </a:r>
          <a:r>
            <a:rPr lang="fr-CH" sz="1000" baseline="0">
              <a:solidFill>
                <a:sysClr val="windowText" lastClr="000000"/>
              </a:solidFill>
              <a:effectLst/>
              <a:latin typeface="+mn-lt"/>
              <a:ea typeface="+mn-ea"/>
              <a:cs typeface="Arial" panose="020B0604020202020204" pitchFamily="34" charset="0"/>
            </a:rPr>
            <a:t> (von 1993 bis 1998: Bewirtschaftung gemäss integrierter Produktion und Bio-Landbau, ab </a:t>
          </a:r>
          <a:r>
            <a:rPr lang="fr-CH" sz="1000">
              <a:solidFill>
                <a:sysClr val="windowText" lastClr="000000"/>
              </a:solidFill>
              <a:effectLst/>
              <a:latin typeface="+mn-lt"/>
              <a:ea typeface="+mn-ea"/>
              <a:cs typeface="Arial" panose="020B0604020202020204" pitchFamily="34" charset="0"/>
            </a:rPr>
            <a:t>1999: </a:t>
          </a:r>
          <a:r>
            <a:rPr lang="fr-CH" sz="1000" baseline="0">
              <a:solidFill>
                <a:sysClr val="windowText" lastClr="000000"/>
              </a:solidFill>
              <a:effectLst/>
              <a:latin typeface="+mn-lt"/>
              <a:ea typeface="+mn-ea"/>
              <a:cs typeface="Arial" panose="020B0604020202020204" pitchFamily="34" charset="0"/>
            </a:rPr>
            <a:t>Bewirtschaftung mit ökologischem Leistungsnachweis (ÖLN)).</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11</a:t>
          </a:r>
          <a:r>
            <a:rPr lang="fr-CH" sz="1000">
              <a:solidFill>
                <a:sysClr val="windowText" lastClr="000000"/>
              </a:solidFill>
              <a:effectLst/>
              <a:latin typeface="+mn-lt"/>
              <a:ea typeface="+mn-ea"/>
              <a:cs typeface="Arial" panose="020B0604020202020204" pitchFamily="34" charset="0"/>
            </a:rPr>
            <a:t>: Aufgrund der neuen Eurostat-Klassifikation sind die bisher publizierten Statistiken mit der aktuellen Statistik nicht vergleichbar. Deshalb nimmt das BLW die Zahlen, die seit 2008 publiziert wurden, nochmals auf. Anders als bei der früheren Klassifikation umfasst die Eurostat-Klassifikation auch nicht klassifizierte Wirkstoffe wie Molluskizide, Rodentizide, Nematizide und Repellentien. </a:t>
          </a:r>
        </a:p>
        <a:p>
          <a:r>
            <a:rPr lang="fr-CH" sz="1000" b="1">
              <a:solidFill>
                <a:sysClr val="windowText" lastClr="000000"/>
              </a:solidFill>
              <a:effectLst/>
              <a:latin typeface="+mn-lt"/>
              <a:ea typeface="+mn-ea"/>
              <a:cs typeface="Arial" panose="020B0604020202020204" pitchFamily="34" charset="0"/>
            </a:rPr>
            <a:t>12: </a:t>
          </a:r>
          <a:r>
            <a:rPr lang="fr-CH" sz="1000">
              <a:solidFill>
                <a:sysClr val="windowText" lastClr="000000"/>
              </a:solidFill>
              <a:effectLst/>
              <a:latin typeface="+mn-lt"/>
              <a:ea typeface="+mn-ea"/>
              <a:cs typeface="Arial" panose="020B0604020202020204" pitchFamily="34" charset="0"/>
            </a:rPr>
            <a:t>Ab 2011: Kalenderjahr</a:t>
          </a:r>
        </a:p>
        <a:p>
          <a:r>
            <a:rPr lang="fr-CH" sz="1000" b="1">
              <a:solidFill>
                <a:sysClr val="windowText" lastClr="000000"/>
              </a:solidFill>
              <a:effectLst/>
              <a:latin typeface="+mn-lt"/>
              <a:ea typeface="+mn-ea"/>
              <a:cs typeface="Arial" panose="020B0604020202020204" pitchFamily="34" charset="0"/>
            </a:rPr>
            <a:t>13</a:t>
          </a:r>
          <a:r>
            <a:rPr lang="fr-CH" sz="1000">
              <a:solidFill>
                <a:sysClr val="windowText" lastClr="000000"/>
              </a:solidFill>
              <a:effectLst/>
              <a:latin typeface="+mn-lt"/>
              <a:ea typeface="+mn-ea"/>
              <a:cs typeface="Arial" panose="020B0604020202020204" pitchFamily="34" charset="0"/>
            </a:rPr>
            <a:t>: </a:t>
          </a:r>
          <a:r>
            <a:rPr lang="fr-CH" sz="1000" b="1">
              <a:solidFill>
                <a:sysClr val="windowText" lastClr="000000"/>
              </a:solidFill>
              <a:effectLst/>
              <a:latin typeface="+mn-lt"/>
              <a:ea typeface="+mn-ea"/>
              <a:cs typeface="Arial" panose="020B0604020202020204" pitchFamily="34" charset="0"/>
            </a:rPr>
            <a:t>13a</a:t>
          </a:r>
          <a:r>
            <a:rPr lang="fr-CH" sz="1000">
              <a:solidFill>
                <a:sysClr val="windowText" lastClr="000000"/>
              </a:solidFill>
              <a:effectLst/>
              <a:latin typeface="+mn-lt"/>
              <a:ea typeface="+mn-ea"/>
              <a:cs typeface="Arial" panose="020B0604020202020204" pitchFamily="34" charset="0"/>
            </a:rPr>
            <a:t>: Abfälle aus in der Schweiz verarbeiteten Agrarrohstoffen (z. B. Ölsaaten, Braugerste); kursiv gedruckte Daten sind provisorisch.</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14</a:t>
          </a:r>
          <a:r>
            <a:rPr lang="fr-CH" sz="1000">
              <a:solidFill>
                <a:sysClr val="windowText" lastClr="000000"/>
              </a:solidFill>
              <a:effectLst/>
              <a:latin typeface="+mn-lt"/>
              <a:ea typeface="+mn-ea"/>
              <a:cs typeface="Arial" panose="020B0604020202020204" pitchFamily="34" charset="0"/>
            </a:rPr>
            <a:t>: Die Referenzgrössen sind keine Agrarumweltindikatoren, können aber als Vergleichsgrössen im Zusammenhang mit agroökonomischen Trends herangezogen werden.</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15</a:t>
          </a:r>
          <a:r>
            <a:rPr lang="fr-CH" sz="1000">
              <a:solidFill>
                <a:sysClr val="windowText" lastClr="000000"/>
              </a:solidFill>
              <a:effectLst/>
              <a:latin typeface="+mn-lt"/>
              <a:ea typeface="+mn-ea"/>
              <a:cs typeface="Arial" panose="020B0604020202020204" pitchFamily="34" charset="0"/>
            </a:rPr>
            <a:t>: Keine Erhebung zwischen 1991 und 1995; ab 2009 stammen die Daten zum Rindvieh aus der TVD</a:t>
          </a:r>
          <a:r>
            <a:rPr lang="en-US" sz="1000">
              <a:solidFill>
                <a:sysClr val="windowText" lastClr="000000"/>
              </a:solidFill>
              <a:effectLst/>
              <a:latin typeface="+mn-lt"/>
              <a:ea typeface="+mn-ea"/>
              <a:cs typeface="Arial" panose="020B0604020202020204" pitchFamily="34" charset="0"/>
            </a:rPr>
            <a:t>.</a:t>
          </a:r>
        </a:p>
        <a:p>
          <a:r>
            <a:rPr lang="en-US" sz="1000" b="1">
              <a:solidFill>
                <a:sysClr val="windowText" lastClr="000000"/>
              </a:solidFill>
              <a:effectLst/>
              <a:latin typeface="+mn-lt"/>
              <a:ea typeface="+mn-ea"/>
              <a:cs typeface="Arial" panose="020B0604020202020204" pitchFamily="34" charset="0"/>
            </a:rPr>
            <a:t>16:</a:t>
          </a:r>
          <a:r>
            <a:rPr lang="en-US" sz="1000" b="1" baseline="0">
              <a:solidFill>
                <a:sysClr val="windowText" lastClr="000000"/>
              </a:solidFill>
              <a:effectLst/>
              <a:latin typeface="+mn-lt"/>
              <a:ea typeface="+mn-ea"/>
              <a:cs typeface="Arial" panose="020B0604020202020204" pitchFamily="34" charset="0"/>
            </a:rPr>
            <a:t> </a:t>
          </a:r>
          <a:r>
            <a:rPr lang="en-US" sz="1000" b="0" baseline="0">
              <a:solidFill>
                <a:sysClr val="windowText" lastClr="000000"/>
              </a:solidFill>
              <a:effectLst/>
              <a:latin typeface="+mn-lt"/>
              <a:ea typeface="+mn-ea"/>
              <a:cs typeface="Arial" panose="020B0604020202020204" pitchFamily="34" charset="0"/>
            </a:rPr>
            <a:t>Neue Berechnungsmethode ab 2007</a:t>
          </a:r>
          <a:endParaRPr lang="en-US" sz="1000" b="0">
            <a:solidFill>
              <a:sysClr val="windowText" lastClr="000000"/>
            </a:solidFill>
            <a:effectLst/>
            <a:latin typeface="+mn-lt"/>
            <a:cs typeface="Arial" panose="020B0604020202020204" pitchFamily="34" charset="0"/>
          </a:endParaRPr>
        </a:p>
      </xdr:txBody>
    </xdr:sp>
    <xdr:clientData/>
  </xdr:one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36"/>
  <sheetViews>
    <sheetView tabSelected="1" zoomScale="80" zoomScaleNormal="80" zoomScalePageLayoutView="94" workbookViewId="0">
      <pane xSplit="3" ySplit="3" topLeftCell="U74" activePane="bottomRight" state="frozen"/>
      <selection pane="topRight" activeCell="D1" sqref="D1"/>
      <selection pane="bottomLeft" activeCell="A4" sqref="A4"/>
      <selection pane="bottomRight" activeCell="AK84" sqref="AK84"/>
    </sheetView>
  </sheetViews>
  <sheetFormatPr baseColWidth="10" defaultColWidth="11.42578125" defaultRowHeight="12.75" x14ac:dyDescent="0.2"/>
  <cols>
    <col min="1" max="1" width="11.42578125" style="7"/>
    <col min="2" max="2" width="65.28515625" style="7" bestFit="1" customWidth="1"/>
    <col min="3" max="3" width="25" style="7" customWidth="1"/>
    <col min="4" max="7" width="8.140625" style="7" customWidth="1"/>
    <col min="8" max="8" width="8.140625" style="7" bestFit="1" customWidth="1"/>
    <col min="9" max="9" width="8.140625" style="7" customWidth="1"/>
    <col min="10" max="10" width="7.7109375" style="7" bestFit="1" customWidth="1"/>
    <col min="11" max="12" width="8.140625" style="7" customWidth="1"/>
    <col min="13" max="32" width="8.140625" style="7" bestFit="1" customWidth="1"/>
    <col min="33" max="33" width="7.85546875" style="7" bestFit="1" customWidth="1"/>
    <col min="34" max="34" width="8.42578125" style="7" bestFit="1" customWidth="1"/>
    <col min="35" max="35" width="7.7109375" style="7" customWidth="1"/>
    <col min="36" max="36" width="8.28515625" style="7" customWidth="1"/>
    <col min="37" max="37" width="23.7109375" style="7" bestFit="1" customWidth="1"/>
    <col min="38" max="38" width="24.5703125" style="7" bestFit="1" customWidth="1"/>
    <col min="39" max="39" width="34.140625" style="7" bestFit="1" customWidth="1"/>
    <col min="40" max="40" width="15" style="7" bestFit="1" customWidth="1"/>
    <col min="41" max="41" width="16.7109375" style="7" bestFit="1" customWidth="1"/>
    <col min="42" max="42" width="7.5703125" style="7" customWidth="1"/>
    <col min="43" max="43" width="9.28515625" style="7" customWidth="1"/>
    <col min="44" max="44" width="8" style="7" customWidth="1"/>
    <col min="45" max="45" width="6.5703125" style="7" customWidth="1"/>
    <col min="46" max="46" width="8.42578125" style="7" customWidth="1"/>
    <col min="47" max="47" width="7.140625" style="7" customWidth="1"/>
    <col min="48" max="16384" width="11.42578125" style="7"/>
  </cols>
  <sheetData>
    <row r="1" spans="1:42" ht="12.75" customHeight="1" x14ac:dyDescent="0.2">
      <c r="A1" s="74" t="s">
        <v>64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5"/>
    </row>
    <row r="2" spans="1:42" x14ac:dyDescent="0.2">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5"/>
    </row>
    <row r="3" spans="1:42" ht="24.75" customHeight="1" x14ac:dyDescent="0.35">
      <c r="A3" s="74"/>
      <c r="B3" s="79"/>
      <c r="C3" s="8" t="s">
        <v>8</v>
      </c>
      <c r="D3" s="8">
        <v>1990</v>
      </c>
      <c r="E3" s="8">
        <v>1991</v>
      </c>
      <c r="F3" s="8">
        <v>1992</v>
      </c>
      <c r="G3" s="8">
        <v>1993</v>
      </c>
      <c r="H3" s="8">
        <v>1994</v>
      </c>
      <c r="I3" s="8">
        <v>1995</v>
      </c>
      <c r="J3" s="8">
        <v>1996</v>
      </c>
      <c r="K3" s="8">
        <v>1997</v>
      </c>
      <c r="L3" s="8">
        <v>1998</v>
      </c>
      <c r="M3" s="8">
        <v>1999</v>
      </c>
      <c r="N3" s="8">
        <v>2000</v>
      </c>
      <c r="O3" s="8">
        <v>2001</v>
      </c>
      <c r="P3" s="8">
        <v>2002</v>
      </c>
      <c r="Q3" s="8">
        <v>2003</v>
      </c>
      <c r="R3" s="8">
        <v>2004</v>
      </c>
      <c r="S3" s="8">
        <v>2005</v>
      </c>
      <c r="T3" s="8">
        <v>2006</v>
      </c>
      <c r="U3" s="8">
        <v>2007</v>
      </c>
      <c r="V3" s="8">
        <v>2008</v>
      </c>
      <c r="W3" s="8">
        <v>2009</v>
      </c>
      <c r="X3" s="8">
        <v>2010</v>
      </c>
      <c r="Y3" s="8">
        <v>2011</v>
      </c>
      <c r="Z3" s="8">
        <v>2012</v>
      </c>
      <c r="AA3" s="8">
        <v>2013</v>
      </c>
      <c r="AB3" s="8">
        <v>2014</v>
      </c>
      <c r="AC3" s="8">
        <v>2015</v>
      </c>
      <c r="AD3" s="8">
        <v>2016</v>
      </c>
      <c r="AE3" s="8">
        <v>2017</v>
      </c>
      <c r="AF3" s="8">
        <v>2018</v>
      </c>
      <c r="AG3" s="8">
        <v>2019</v>
      </c>
      <c r="AH3" s="8">
        <v>2020</v>
      </c>
      <c r="AI3" s="8">
        <v>2021</v>
      </c>
    </row>
    <row r="4" spans="1:42" ht="18" x14ac:dyDescent="0.25">
      <c r="A4" s="76" t="s">
        <v>5</v>
      </c>
      <c r="B4" s="17" t="s">
        <v>73</v>
      </c>
      <c r="C4" s="17"/>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K4" s="70"/>
    </row>
    <row r="5" spans="1:42" s="51" customFormat="1" x14ac:dyDescent="0.2">
      <c r="A5" s="80"/>
      <c r="B5" s="3" t="s">
        <v>6</v>
      </c>
      <c r="C5" s="3" t="s">
        <v>0</v>
      </c>
      <c r="D5" s="26">
        <f t="shared" ref="D5:AH5" si="0">D6-D13</f>
        <v>116049.28628938305</v>
      </c>
      <c r="E5" s="26">
        <f t="shared" si="0"/>
        <v>117082.61488397131</v>
      </c>
      <c r="F5" s="26">
        <f t="shared" si="0"/>
        <v>116011.09502440687</v>
      </c>
      <c r="G5" s="26">
        <f t="shared" si="0"/>
        <v>109129.57632764887</v>
      </c>
      <c r="H5" s="26">
        <f t="shared" si="0"/>
        <v>107608.33235584796</v>
      </c>
      <c r="I5" s="26">
        <f t="shared" si="0"/>
        <v>110480.49849651451</v>
      </c>
      <c r="J5" s="26">
        <f t="shared" si="0"/>
        <v>103917.77482561447</v>
      </c>
      <c r="K5" s="26">
        <f t="shared" si="0"/>
        <v>95014.908100794084</v>
      </c>
      <c r="L5" s="26">
        <f t="shared" si="0"/>
        <v>97458.609780900922</v>
      </c>
      <c r="M5" s="26">
        <f t="shared" si="0"/>
        <v>93732.361111622216</v>
      </c>
      <c r="N5" s="26">
        <f t="shared" si="0"/>
        <v>100062.99307108315</v>
      </c>
      <c r="O5" s="26">
        <f t="shared" si="0"/>
        <v>103043.02919857176</v>
      </c>
      <c r="P5" s="26">
        <f t="shared" si="0"/>
        <v>101884.80505578243</v>
      </c>
      <c r="Q5" s="26">
        <f t="shared" si="0"/>
        <v>104333.66749363225</v>
      </c>
      <c r="R5" s="26">
        <f t="shared" si="0"/>
        <v>97014.677182479092</v>
      </c>
      <c r="S5" s="26">
        <f t="shared" si="0"/>
        <v>92325.891916385677</v>
      </c>
      <c r="T5" s="26">
        <f t="shared" si="0"/>
        <v>98122.666655905065</v>
      </c>
      <c r="U5" s="26">
        <f t="shared" si="0"/>
        <v>101982.32425935214</v>
      </c>
      <c r="V5" s="26">
        <f t="shared" si="0"/>
        <v>100056.22986556491</v>
      </c>
      <c r="W5" s="26">
        <f t="shared" si="0"/>
        <v>93694.945791405131</v>
      </c>
      <c r="X5" s="26">
        <f t="shared" si="0"/>
        <v>105422.30882805432</v>
      </c>
      <c r="Y5" s="26">
        <f t="shared" si="0"/>
        <v>95824.850485525661</v>
      </c>
      <c r="Z5" s="26">
        <f t="shared" si="0"/>
        <v>92571.009490372366</v>
      </c>
      <c r="AA5" s="26">
        <f t="shared" si="0"/>
        <v>95859.049663190817</v>
      </c>
      <c r="AB5" s="26">
        <f t="shared" si="0"/>
        <v>98433.298234045069</v>
      </c>
      <c r="AC5" s="26">
        <f t="shared" si="0"/>
        <v>94562.467222053921</v>
      </c>
      <c r="AD5" s="26">
        <f t="shared" si="0"/>
        <v>99783.74758858874</v>
      </c>
      <c r="AE5" s="26">
        <f t="shared" si="0"/>
        <v>97028.363722123351</v>
      </c>
      <c r="AF5" s="26">
        <f t="shared" si="0"/>
        <v>97813.9852830077</v>
      </c>
      <c r="AG5" s="26">
        <f t="shared" si="0"/>
        <v>88180.603488500798</v>
      </c>
      <c r="AH5" s="26">
        <f t="shared" si="0"/>
        <v>83701.709764671163</v>
      </c>
      <c r="AI5" s="60"/>
      <c r="AJ5" s="7"/>
      <c r="AK5" s="70"/>
      <c r="AL5" s="7"/>
      <c r="AM5" s="7"/>
      <c r="AN5" s="7"/>
      <c r="AO5" s="7"/>
      <c r="AP5" s="7"/>
    </row>
    <row r="6" spans="1:42" s="51" customFormat="1" ht="14.25" customHeight="1" x14ac:dyDescent="0.2">
      <c r="A6" s="80"/>
      <c r="B6" s="3" t="s">
        <v>9</v>
      </c>
      <c r="C6" s="3" t="s">
        <v>0</v>
      </c>
      <c r="D6" s="26">
        <f t="shared" ref="D6:AH6" si="1">D7+D8+D9+D10+D11+D12</f>
        <v>156997.41987741977</v>
      </c>
      <c r="E6" s="26">
        <f t="shared" si="1"/>
        <v>159020.26357619234</v>
      </c>
      <c r="F6" s="26">
        <f t="shared" si="1"/>
        <v>157426.65955643271</v>
      </c>
      <c r="G6" s="26">
        <f t="shared" si="1"/>
        <v>151422.83854123967</v>
      </c>
      <c r="H6" s="26">
        <f t="shared" si="1"/>
        <v>148307.64074629292</v>
      </c>
      <c r="I6" s="26">
        <f t="shared" si="1"/>
        <v>149807.78529102431</v>
      </c>
      <c r="J6" s="26">
        <f t="shared" si="1"/>
        <v>146243.39383369233</v>
      </c>
      <c r="K6" s="26">
        <f t="shared" si="1"/>
        <v>137144.59355363445</v>
      </c>
      <c r="L6" s="26">
        <f t="shared" si="1"/>
        <v>141343.86885685445</v>
      </c>
      <c r="M6" s="26">
        <f t="shared" si="1"/>
        <v>137733.70076667253</v>
      </c>
      <c r="N6" s="26">
        <f t="shared" si="1"/>
        <v>143867.53610951264</v>
      </c>
      <c r="O6" s="26">
        <f t="shared" si="1"/>
        <v>147155.79328856827</v>
      </c>
      <c r="P6" s="26">
        <f t="shared" si="1"/>
        <v>147041.92901852372</v>
      </c>
      <c r="Q6" s="26">
        <f t="shared" si="1"/>
        <v>147801.93447579432</v>
      </c>
      <c r="R6" s="26">
        <f t="shared" si="1"/>
        <v>144701.59164656169</v>
      </c>
      <c r="S6" s="26">
        <f t="shared" si="1"/>
        <v>139354.24344680365</v>
      </c>
      <c r="T6" s="26">
        <f t="shared" si="1"/>
        <v>144918.05958261795</v>
      </c>
      <c r="U6" s="26">
        <f t="shared" si="1"/>
        <v>148750.52869052885</v>
      </c>
      <c r="V6" s="26">
        <f t="shared" si="1"/>
        <v>148765.03484579449</v>
      </c>
      <c r="W6" s="26">
        <f t="shared" si="1"/>
        <v>143118.66141219705</v>
      </c>
      <c r="X6" s="26">
        <f t="shared" si="1"/>
        <v>154693.45760503988</v>
      </c>
      <c r="Y6" s="26">
        <f t="shared" si="1"/>
        <v>147145.90031156645</v>
      </c>
      <c r="Z6" s="26">
        <f t="shared" si="1"/>
        <v>144197.78579211197</v>
      </c>
      <c r="AA6" s="26">
        <f t="shared" si="1"/>
        <v>146446.11022593244</v>
      </c>
      <c r="AB6" s="26">
        <f t="shared" si="1"/>
        <v>150070.49571823893</v>
      </c>
      <c r="AC6" s="26">
        <f t="shared" si="1"/>
        <v>145844.69973613252</v>
      </c>
      <c r="AD6" s="26">
        <f t="shared" si="1"/>
        <v>149245.92788681539</v>
      </c>
      <c r="AE6" s="26">
        <f t="shared" si="1"/>
        <v>149685.5970837409</v>
      </c>
      <c r="AF6" s="26">
        <f t="shared" si="1"/>
        <v>148532.77457589502</v>
      </c>
      <c r="AG6" s="26">
        <f t="shared" si="1"/>
        <v>139471.39296866133</v>
      </c>
      <c r="AH6" s="26">
        <f t="shared" si="1"/>
        <v>135179.5422819939</v>
      </c>
      <c r="AI6" s="60"/>
      <c r="AJ6" s="7"/>
      <c r="AK6" s="70"/>
      <c r="AL6" s="7"/>
      <c r="AM6" s="7"/>
      <c r="AN6" s="7"/>
      <c r="AO6" s="7"/>
      <c r="AP6" s="7"/>
    </row>
    <row r="7" spans="1:42" ht="14.25" customHeight="1" x14ac:dyDescent="0.2">
      <c r="A7" s="80"/>
      <c r="B7" s="4" t="s">
        <v>10</v>
      </c>
      <c r="C7" s="4" t="s">
        <v>0</v>
      </c>
      <c r="D7" s="56">
        <v>24845.567914302192</v>
      </c>
      <c r="E7" s="56">
        <v>26357.236561947506</v>
      </c>
      <c r="F7" s="56">
        <v>25387.766463004999</v>
      </c>
      <c r="G7" s="56">
        <v>24855.925184355921</v>
      </c>
      <c r="H7" s="56">
        <v>25350.05277028602</v>
      </c>
      <c r="I7" s="56">
        <v>27055.203577041371</v>
      </c>
      <c r="J7" s="56">
        <v>25594.193045975473</v>
      </c>
      <c r="K7" s="56">
        <v>24833.732296287071</v>
      </c>
      <c r="L7" s="56">
        <v>28495.727966162205</v>
      </c>
      <c r="M7" s="56">
        <v>25745.311369917497</v>
      </c>
      <c r="N7" s="56">
        <v>30289.242026208776</v>
      </c>
      <c r="O7" s="56">
        <v>34632.034072672264</v>
      </c>
      <c r="P7" s="56">
        <v>34579.646644694833</v>
      </c>
      <c r="Q7" s="56">
        <v>38485.283242710037</v>
      </c>
      <c r="R7" s="56">
        <v>36212.079846601438</v>
      </c>
      <c r="S7" s="56">
        <v>33014.295486830895</v>
      </c>
      <c r="T7" s="56">
        <v>39139.910288857704</v>
      </c>
      <c r="U7" s="56">
        <v>41066.306915948255</v>
      </c>
      <c r="V7" s="56">
        <v>44490.511220250206</v>
      </c>
      <c r="W7" s="56">
        <v>42814.425043672556</v>
      </c>
      <c r="X7" s="56">
        <v>47555.120037892171</v>
      </c>
      <c r="Y7" s="56">
        <v>47040.068495373656</v>
      </c>
      <c r="Z7" s="56">
        <v>46050.566546889873</v>
      </c>
      <c r="AA7" s="56">
        <v>49660.987447933876</v>
      </c>
      <c r="AB7" s="56">
        <v>47868.781323631949</v>
      </c>
      <c r="AC7" s="56">
        <v>50036.727200755122</v>
      </c>
      <c r="AD7" s="56">
        <v>51009.438091823045</v>
      </c>
      <c r="AE7" s="56">
        <v>48929.718846307791</v>
      </c>
      <c r="AF7" s="56">
        <v>51862.570824104077</v>
      </c>
      <c r="AG7" s="25">
        <v>48660.806893910631</v>
      </c>
      <c r="AH7" s="25">
        <v>43799.32034331793</v>
      </c>
      <c r="AI7" s="61"/>
      <c r="AK7" s="70"/>
    </row>
    <row r="8" spans="1:42" ht="14.25" customHeight="1" x14ac:dyDescent="0.2">
      <c r="A8" s="80"/>
      <c r="B8" s="4" t="s">
        <v>11</v>
      </c>
      <c r="C8" s="4" t="s">
        <v>0</v>
      </c>
      <c r="D8" s="56">
        <v>67609</v>
      </c>
      <c r="E8" s="56">
        <v>67803</v>
      </c>
      <c r="F8" s="56">
        <v>67609</v>
      </c>
      <c r="G8" s="56">
        <v>62856</v>
      </c>
      <c r="H8" s="56">
        <v>59170</v>
      </c>
      <c r="I8" s="56">
        <v>59170</v>
      </c>
      <c r="J8" s="56">
        <v>57080.765500000001</v>
      </c>
      <c r="K8" s="56">
        <v>49345.083400000003</v>
      </c>
      <c r="L8" s="56">
        <v>50729.06</v>
      </c>
      <c r="M8" s="56">
        <v>50729.06</v>
      </c>
      <c r="N8" s="56">
        <v>53371.34</v>
      </c>
      <c r="O8" s="56">
        <v>53371.34</v>
      </c>
      <c r="P8" s="56">
        <v>54054.22</v>
      </c>
      <c r="Q8" s="56">
        <v>51576.84</v>
      </c>
      <c r="R8" s="56">
        <v>51988.119999999995</v>
      </c>
      <c r="S8" s="56">
        <v>50795.02</v>
      </c>
      <c r="T8" s="56">
        <v>49902.619999999995</v>
      </c>
      <c r="U8" s="56">
        <v>52307.25</v>
      </c>
      <c r="V8" s="56">
        <v>49284.380799999999</v>
      </c>
      <c r="W8" s="56">
        <v>46418.476999999999</v>
      </c>
      <c r="X8" s="56">
        <v>53815.9977</v>
      </c>
      <c r="Y8" s="56">
        <v>47420.642200000002</v>
      </c>
      <c r="Z8" s="56">
        <v>45799.423000000003</v>
      </c>
      <c r="AA8" s="56">
        <v>44347.381499999996</v>
      </c>
      <c r="AB8" s="56">
        <v>50019.980299999996</v>
      </c>
      <c r="AC8" s="56">
        <v>44393.194600000003</v>
      </c>
      <c r="AD8" s="56">
        <v>47058.793400000002</v>
      </c>
      <c r="AE8" s="56">
        <v>50059.6921</v>
      </c>
      <c r="AF8" s="56">
        <v>46431.242200000001</v>
      </c>
      <c r="AG8" s="25">
        <v>40757.1011</v>
      </c>
      <c r="AH8" s="25">
        <v>41684.702399999995</v>
      </c>
      <c r="AI8" s="61"/>
      <c r="AK8" s="70"/>
    </row>
    <row r="9" spans="1:42" ht="14.25" customHeight="1" x14ac:dyDescent="0.2">
      <c r="A9" s="80"/>
      <c r="B9" s="4" t="s">
        <v>12</v>
      </c>
      <c r="C9" s="4" t="s">
        <v>0</v>
      </c>
      <c r="D9" s="56">
        <v>6705.1245972662537</v>
      </c>
      <c r="E9" s="56">
        <v>6733.9298670105136</v>
      </c>
      <c r="F9" s="56">
        <v>6773.1384452362799</v>
      </c>
      <c r="G9" s="56">
        <v>6701.0610882888932</v>
      </c>
      <c r="H9" s="56">
        <v>6841.4962831154699</v>
      </c>
      <c r="I9" s="56">
        <v>6807.6127795587909</v>
      </c>
      <c r="J9" s="56">
        <v>6900.4642976637424</v>
      </c>
      <c r="K9" s="56">
        <v>7064.1479353972409</v>
      </c>
      <c r="L9" s="56">
        <v>7038.6561463161179</v>
      </c>
      <c r="M9" s="56">
        <v>6957.0839898558561</v>
      </c>
      <c r="N9" s="56">
        <v>6502.1862514243394</v>
      </c>
      <c r="O9" s="56">
        <v>5414.7424319003658</v>
      </c>
      <c r="P9" s="56">
        <v>4680.0649956512716</v>
      </c>
      <c r="Q9" s="56">
        <v>4252.6361982170183</v>
      </c>
      <c r="R9" s="56">
        <v>4091.6739411681783</v>
      </c>
      <c r="S9" s="56">
        <v>3750.0672176325033</v>
      </c>
      <c r="T9" s="56">
        <v>3835.8199554717971</v>
      </c>
      <c r="U9" s="56">
        <v>3428.0076597991319</v>
      </c>
      <c r="V9" s="56">
        <v>2839.596501023374</v>
      </c>
      <c r="W9" s="56">
        <v>2809.4231675719966</v>
      </c>
      <c r="X9" s="56">
        <v>2882.2294073390703</v>
      </c>
      <c r="Y9" s="56">
        <v>2837.8038852188283</v>
      </c>
      <c r="Z9" s="56">
        <v>2714.1006265341193</v>
      </c>
      <c r="AA9" s="56">
        <v>3252.4953550087257</v>
      </c>
      <c r="AB9" s="56">
        <v>3276.0893844120865</v>
      </c>
      <c r="AC9" s="56">
        <v>3013.9344578887844</v>
      </c>
      <c r="AD9" s="56">
        <v>2901.0523246011448</v>
      </c>
      <c r="AE9" s="56">
        <v>2905.0358218511928</v>
      </c>
      <c r="AF9" s="56">
        <v>2674.4376480040287</v>
      </c>
      <c r="AG9" s="25">
        <v>2755.6907008525404</v>
      </c>
      <c r="AH9" s="25">
        <v>2752.975180707037</v>
      </c>
      <c r="AI9" s="61"/>
      <c r="AK9" s="70"/>
    </row>
    <row r="10" spans="1:42" ht="14.25" customHeight="1" x14ac:dyDescent="0.2">
      <c r="A10" s="80"/>
      <c r="B10" s="4" t="s">
        <v>13</v>
      </c>
      <c r="C10" s="4" t="s">
        <v>0</v>
      </c>
      <c r="D10" s="56">
        <v>320.11608136960001</v>
      </c>
      <c r="E10" s="56">
        <v>329.52794912560012</v>
      </c>
      <c r="F10" s="56">
        <v>371.48286613760001</v>
      </c>
      <c r="G10" s="56">
        <v>337.62088312799995</v>
      </c>
      <c r="H10" s="56">
        <v>334.81797377600003</v>
      </c>
      <c r="I10" s="56">
        <v>292.51502535200001</v>
      </c>
      <c r="J10" s="56">
        <v>201.38541426399996</v>
      </c>
      <c r="K10" s="56">
        <v>240.27102806400001</v>
      </c>
      <c r="L10" s="56">
        <v>210.21680908000002</v>
      </c>
      <c r="M10" s="56">
        <v>224.646692008</v>
      </c>
      <c r="N10" s="56">
        <v>202.516660304</v>
      </c>
      <c r="O10" s="56">
        <v>191.93716448800001</v>
      </c>
      <c r="P10" s="56">
        <v>185.49573251200002</v>
      </c>
      <c r="Q10" s="56">
        <v>218.83700411200002</v>
      </c>
      <c r="R10" s="56">
        <v>244.83206028000001</v>
      </c>
      <c r="S10" s="56">
        <v>235.51909385600001</v>
      </c>
      <c r="T10" s="56">
        <v>202.57991700800002</v>
      </c>
      <c r="U10" s="56">
        <v>208.05230873599999</v>
      </c>
      <c r="V10" s="56">
        <v>229.50789021599999</v>
      </c>
      <c r="W10" s="56">
        <v>194.18503646400001</v>
      </c>
      <c r="X10" s="56">
        <v>245.25443592799999</v>
      </c>
      <c r="Y10" s="56">
        <v>250.50588272800002</v>
      </c>
      <c r="Z10" s="56">
        <v>240.082325704</v>
      </c>
      <c r="AA10" s="56">
        <v>254.260744864</v>
      </c>
      <c r="AB10" s="56">
        <v>255.64173979999998</v>
      </c>
      <c r="AC10" s="56">
        <v>274.52585036799996</v>
      </c>
      <c r="AD10" s="56">
        <v>296.89148812000002</v>
      </c>
      <c r="AE10" s="56">
        <v>318.61556257599995</v>
      </c>
      <c r="AF10" s="56">
        <v>300.54445263999997</v>
      </c>
      <c r="AG10" s="25">
        <v>324.77028237600001</v>
      </c>
      <c r="AH10" s="25">
        <v>337.36161900800005</v>
      </c>
      <c r="AI10" s="61"/>
      <c r="AK10" s="70"/>
    </row>
    <row r="11" spans="1:42" ht="14.25" customHeight="1" x14ac:dyDescent="0.2">
      <c r="A11" s="80"/>
      <c r="B11" s="4" t="s">
        <v>14</v>
      </c>
      <c r="C11" s="4" t="s">
        <v>0</v>
      </c>
      <c r="D11" s="56">
        <v>37772.309397689249</v>
      </c>
      <c r="E11" s="56">
        <v>38281.899386787962</v>
      </c>
      <c r="F11" s="56">
        <v>38001.234046204772</v>
      </c>
      <c r="G11" s="56">
        <v>37618.82572508954</v>
      </c>
      <c r="H11" s="56">
        <v>37788.500134209782</v>
      </c>
      <c r="I11" s="56">
        <v>37890.312399638169</v>
      </c>
      <c r="J11" s="56">
        <v>38105.076141826859</v>
      </c>
      <c r="K11" s="56">
        <v>37530.481535395578</v>
      </c>
      <c r="L11" s="56">
        <v>36969.962652277274</v>
      </c>
      <c r="M11" s="56">
        <v>36407.98550734399</v>
      </c>
      <c r="N11" s="56">
        <v>36063.27003950005</v>
      </c>
      <c r="O11" s="56">
        <v>36399.656600639719</v>
      </c>
      <c r="P11" s="56">
        <v>36689.316740005248</v>
      </c>
      <c r="Q11" s="56">
        <v>36708.051238302432</v>
      </c>
      <c r="R11" s="56">
        <v>35897.497119266802</v>
      </c>
      <c r="S11" s="56">
        <v>35584.851082446527</v>
      </c>
      <c r="T11" s="56">
        <v>36254.246402412515</v>
      </c>
      <c r="U11" s="56">
        <v>36549.636334347335</v>
      </c>
      <c r="V11" s="56">
        <v>37121.370509776621</v>
      </c>
      <c r="W11" s="56">
        <v>36474.090787130015</v>
      </c>
      <c r="X11" s="56">
        <v>36178.403193691978</v>
      </c>
      <c r="Y11" s="56">
        <v>35901.117584095009</v>
      </c>
      <c r="Z11" s="56">
        <v>36018.541594870789</v>
      </c>
      <c r="AA11" s="56">
        <v>35876.604046050379</v>
      </c>
      <c r="AB11" s="56">
        <v>35916.312404357188</v>
      </c>
      <c r="AC11" s="56">
        <v>35713.317627120632</v>
      </c>
      <c r="AD11" s="56">
        <v>35566.752582271212</v>
      </c>
      <c r="AE11" s="56">
        <v>35059.534753005915</v>
      </c>
      <c r="AF11" s="56">
        <v>34850.979451146923</v>
      </c>
      <c r="AG11" s="25">
        <v>34560.023991522139</v>
      </c>
      <c r="AH11" s="25">
        <v>34192.182738960932</v>
      </c>
      <c r="AI11" s="61"/>
      <c r="AK11" s="70"/>
    </row>
    <row r="12" spans="1:42" ht="14.25" customHeight="1" x14ac:dyDescent="0.2">
      <c r="A12" s="80"/>
      <c r="B12" s="4" t="s">
        <v>15</v>
      </c>
      <c r="C12" s="4" t="s">
        <v>0</v>
      </c>
      <c r="D12" s="57">
        <v>19745.301886792455</v>
      </c>
      <c r="E12" s="57">
        <v>19514.669811320757</v>
      </c>
      <c r="F12" s="57">
        <v>19284.037735849059</v>
      </c>
      <c r="G12" s="57">
        <v>19053.405660377361</v>
      </c>
      <c r="H12" s="57">
        <v>18822.773584905663</v>
      </c>
      <c r="I12" s="57">
        <v>18592.141509433961</v>
      </c>
      <c r="J12" s="57">
        <v>18361.509433962263</v>
      </c>
      <c r="K12" s="57">
        <v>18130.877358490565</v>
      </c>
      <c r="L12" s="57">
        <v>17900.245283018867</v>
      </c>
      <c r="M12" s="57">
        <v>17669.613207547169</v>
      </c>
      <c r="N12" s="57">
        <v>17438.981132075471</v>
      </c>
      <c r="O12" s="57">
        <v>17146.083018867925</v>
      </c>
      <c r="P12" s="57">
        <v>16853.184905660375</v>
      </c>
      <c r="Q12" s="57">
        <v>16560.286792452829</v>
      </c>
      <c r="R12" s="57">
        <v>16267.388679245283</v>
      </c>
      <c r="S12" s="57">
        <v>15974.490566037735</v>
      </c>
      <c r="T12" s="57">
        <v>15582.883018867924</v>
      </c>
      <c r="U12" s="57">
        <v>15191.275471698113</v>
      </c>
      <c r="V12" s="57">
        <v>14799.667924528301</v>
      </c>
      <c r="W12" s="57">
        <v>14408.06037735849</v>
      </c>
      <c r="X12" s="57">
        <v>14016.452830188678</v>
      </c>
      <c r="Y12" s="57">
        <v>13695.762264150942</v>
      </c>
      <c r="Z12" s="57">
        <v>13375.071698113206</v>
      </c>
      <c r="AA12" s="57">
        <v>13054.381132075472</v>
      </c>
      <c r="AB12" s="57">
        <v>12733.690566037736</v>
      </c>
      <c r="AC12" s="57">
        <v>12413</v>
      </c>
      <c r="AD12" s="57">
        <v>12413</v>
      </c>
      <c r="AE12" s="57">
        <v>12413</v>
      </c>
      <c r="AF12" s="57">
        <v>12413</v>
      </c>
      <c r="AG12" s="25">
        <v>12413</v>
      </c>
      <c r="AH12" s="25">
        <v>12413</v>
      </c>
      <c r="AI12" s="61"/>
      <c r="AK12" s="70"/>
    </row>
    <row r="13" spans="1:42" s="51" customFormat="1" ht="14.25" customHeight="1" x14ac:dyDescent="0.2">
      <c r="A13" s="80"/>
      <c r="B13" s="3" t="s">
        <v>16</v>
      </c>
      <c r="C13" s="3" t="s">
        <v>0</v>
      </c>
      <c r="D13" s="26">
        <f t="shared" ref="D13:AH13" si="2">D15+D14</f>
        <v>40948.133588036719</v>
      </c>
      <c r="E13" s="26">
        <f t="shared" si="2"/>
        <v>41937.648692221032</v>
      </c>
      <c r="F13" s="26">
        <f t="shared" si="2"/>
        <v>41415.564532025848</v>
      </c>
      <c r="G13" s="26">
        <f t="shared" si="2"/>
        <v>42293.262213590802</v>
      </c>
      <c r="H13" s="26">
        <f t="shared" si="2"/>
        <v>40699.308390444967</v>
      </c>
      <c r="I13" s="26">
        <f t="shared" si="2"/>
        <v>39327.286794509797</v>
      </c>
      <c r="J13" s="26">
        <f t="shared" si="2"/>
        <v>42325.619008077854</v>
      </c>
      <c r="K13" s="26">
        <f t="shared" si="2"/>
        <v>42129.685452840364</v>
      </c>
      <c r="L13" s="26">
        <f t="shared" si="2"/>
        <v>43885.259075953523</v>
      </c>
      <c r="M13" s="26">
        <f t="shared" si="2"/>
        <v>44001.339655050317</v>
      </c>
      <c r="N13" s="26">
        <f t="shared" si="2"/>
        <v>43804.543038429496</v>
      </c>
      <c r="O13" s="26">
        <f t="shared" si="2"/>
        <v>44112.764089996504</v>
      </c>
      <c r="P13" s="26">
        <f t="shared" si="2"/>
        <v>45157.12396274128</v>
      </c>
      <c r="Q13" s="26">
        <f t="shared" si="2"/>
        <v>43468.266982162066</v>
      </c>
      <c r="R13" s="26">
        <f t="shared" si="2"/>
        <v>47686.914464082598</v>
      </c>
      <c r="S13" s="26">
        <f t="shared" si="2"/>
        <v>47028.351530417982</v>
      </c>
      <c r="T13" s="26">
        <f t="shared" si="2"/>
        <v>46795.392926712884</v>
      </c>
      <c r="U13" s="26">
        <f t="shared" si="2"/>
        <v>46768.204431176702</v>
      </c>
      <c r="V13" s="26">
        <f t="shared" si="2"/>
        <v>48708.804980229579</v>
      </c>
      <c r="W13" s="26">
        <f t="shared" si="2"/>
        <v>49423.715620791925</v>
      </c>
      <c r="X13" s="26">
        <f t="shared" si="2"/>
        <v>49271.148776985559</v>
      </c>
      <c r="Y13" s="26">
        <f t="shared" si="2"/>
        <v>51321.049826040791</v>
      </c>
      <c r="Z13" s="26">
        <f t="shared" si="2"/>
        <v>51626.776301739606</v>
      </c>
      <c r="AA13" s="26">
        <f t="shared" si="2"/>
        <v>50587.060562741623</v>
      </c>
      <c r="AB13" s="26">
        <f t="shared" si="2"/>
        <v>51637.197484193872</v>
      </c>
      <c r="AC13" s="26">
        <f t="shared" si="2"/>
        <v>51282.232514078598</v>
      </c>
      <c r="AD13" s="26">
        <f t="shared" si="2"/>
        <v>49462.18029822666</v>
      </c>
      <c r="AE13" s="26">
        <f t="shared" si="2"/>
        <v>52657.233361617553</v>
      </c>
      <c r="AF13" s="26">
        <f t="shared" si="2"/>
        <v>50718.789292887319</v>
      </c>
      <c r="AG13" s="26">
        <f t="shared" si="2"/>
        <v>51290.789480160529</v>
      </c>
      <c r="AH13" s="26">
        <f t="shared" si="2"/>
        <v>51477.832517322735</v>
      </c>
      <c r="AJ13" s="7"/>
      <c r="AK13" s="70"/>
      <c r="AL13" s="7"/>
      <c r="AM13" s="7"/>
      <c r="AN13" s="7"/>
      <c r="AO13" s="7"/>
      <c r="AP13" s="7"/>
    </row>
    <row r="14" spans="1:42" ht="14.25" customHeight="1" x14ac:dyDescent="0.2">
      <c r="A14" s="80"/>
      <c r="B14" s="4" t="s">
        <v>17</v>
      </c>
      <c r="C14" s="4" t="s">
        <v>0</v>
      </c>
      <c r="D14" s="25">
        <v>7212.4012677157825</v>
      </c>
      <c r="E14" s="25">
        <v>8068.8955620322795</v>
      </c>
      <c r="F14" s="25">
        <v>8542.8727004904795</v>
      </c>
      <c r="G14" s="25">
        <v>9601.8953528972597</v>
      </c>
      <c r="H14" s="25">
        <v>9353.4504379477567</v>
      </c>
      <c r="I14" s="25">
        <v>7438.7769857336971</v>
      </c>
      <c r="J14" s="25">
        <v>7157.804489568347</v>
      </c>
      <c r="K14" s="25">
        <v>8255.2908561480472</v>
      </c>
      <c r="L14" s="25">
        <v>9345.3759631021585</v>
      </c>
      <c r="M14" s="25">
        <v>8811.060550595852</v>
      </c>
      <c r="N14" s="25">
        <v>8853.8975744811032</v>
      </c>
      <c r="O14" s="25">
        <v>6849.0281228067197</v>
      </c>
      <c r="P14" s="25">
        <v>7739.9864204208452</v>
      </c>
      <c r="Q14" s="25">
        <v>6211.5608183311933</v>
      </c>
      <c r="R14" s="25">
        <v>10277.601964063726</v>
      </c>
      <c r="S14" s="25">
        <v>9332.9246309121354</v>
      </c>
      <c r="T14" s="25">
        <v>8915.6982206008688</v>
      </c>
      <c r="U14" s="25">
        <v>8311.0680228192632</v>
      </c>
      <c r="V14" s="25">
        <v>9433.2231595140165</v>
      </c>
      <c r="W14" s="25">
        <v>9735.3116654319547</v>
      </c>
      <c r="X14" s="25">
        <v>8936.9555956571057</v>
      </c>
      <c r="Y14" s="25">
        <v>10426.359529795896</v>
      </c>
      <c r="Z14" s="25">
        <v>10702.098504561345</v>
      </c>
      <c r="AA14" s="25">
        <v>10016.46635857326</v>
      </c>
      <c r="AB14" s="25">
        <v>9971.1215005987415</v>
      </c>
      <c r="AC14" s="23">
        <v>9766.8714508262892</v>
      </c>
      <c r="AD14" s="31">
        <v>8069.5336850656704</v>
      </c>
      <c r="AE14" s="25">
        <v>11389.517397816489</v>
      </c>
      <c r="AF14" s="25">
        <v>8747.4999282581011</v>
      </c>
      <c r="AG14" s="25">
        <v>10228.425105381943</v>
      </c>
      <c r="AH14" s="25">
        <v>10149.083462416889</v>
      </c>
      <c r="AI14" s="61"/>
      <c r="AK14" s="70"/>
    </row>
    <row r="15" spans="1:42" ht="14.25" customHeight="1" x14ac:dyDescent="0.2">
      <c r="A15" s="80"/>
      <c r="B15" s="4" t="s">
        <v>124</v>
      </c>
      <c r="C15" s="4" t="s">
        <v>0</v>
      </c>
      <c r="D15" s="25">
        <v>33735.732320320938</v>
      </c>
      <c r="E15" s="25">
        <v>33868.75313018875</v>
      </c>
      <c r="F15" s="25">
        <v>32872.691831535369</v>
      </c>
      <c r="G15" s="25">
        <v>32691.366860693543</v>
      </c>
      <c r="H15" s="25">
        <v>31345.857952497208</v>
      </c>
      <c r="I15" s="25">
        <v>31888.509808776103</v>
      </c>
      <c r="J15" s="25">
        <v>35167.814518509505</v>
      </c>
      <c r="K15" s="25">
        <v>33874.394596692313</v>
      </c>
      <c r="L15" s="25">
        <v>34539.883112851363</v>
      </c>
      <c r="M15" s="25">
        <v>35190.279104454465</v>
      </c>
      <c r="N15" s="25">
        <v>34950.645463948393</v>
      </c>
      <c r="O15" s="25">
        <v>37263.735967189787</v>
      </c>
      <c r="P15" s="25">
        <v>37417.137542320437</v>
      </c>
      <c r="Q15" s="25">
        <v>37256.706163830873</v>
      </c>
      <c r="R15" s="25">
        <v>37409.312500018874</v>
      </c>
      <c r="S15" s="25">
        <v>37695.426899505845</v>
      </c>
      <c r="T15" s="25">
        <v>37879.694706112015</v>
      </c>
      <c r="U15" s="25">
        <v>38457.136408357437</v>
      </c>
      <c r="V15" s="25">
        <v>39275.581820715561</v>
      </c>
      <c r="W15" s="25">
        <v>39688.403955359972</v>
      </c>
      <c r="X15" s="25">
        <v>40334.193181328454</v>
      </c>
      <c r="Y15" s="25">
        <v>40894.690296244895</v>
      </c>
      <c r="Z15" s="25">
        <v>40924.677797178258</v>
      </c>
      <c r="AA15" s="25">
        <v>40570.594204168359</v>
      </c>
      <c r="AB15" s="25">
        <v>41666.075983595132</v>
      </c>
      <c r="AC15" s="23">
        <v>41515.361063252312</v>
      </c>
      <c r="AD15" s="31">
        <v>41392.646613160992</v>
      </c>
      <c r="AE15" s="25">
        <v>41267.715963801063</v>
      </c>
      <c r="AF15" s="25">
        <v>41971.289364629214</v>
      </c>
      <c r="AG15" s="25">
        <v>41062.364374778583</v>
      </c>
      <c r="AH15" s="25">
        <v>41328.749054905842</v>
      </c>
      <c r="AI15" s="61"/>
      <c r="AK15" s="70"/>
    </row>
    <row r="16" spans="1:42" s="51" customFormat="1" ht="14.25" customHeight="1" x14ac:dyDescent="0.2">
      <c r="A16" s="80"/>
      <c r="B16" s="3" t="s">
        <v>18</v>
      </c>
      <c r="C16" s="3" t="s">
        <v>1</v>
      </c>
      <c r="D16" s="26">
        <f t="shared" ref="D16:AH16" si="3">D13/D6*100</f>
        <v>26.082042380064685</v>
      </c>
      <c r="E16" s="26">
        <f t="shared" si="3"/>
        <v>26.372518664658855</v>
      </c>
      <c r="F16" s="26">
        <f t="shared" si="3"/>
        <v>26.30784687213643</v>
      </c>
      <c r="G16" s="26">
        <f t="shared" si="3"/>
        <v>27.930570197356541</v>
      </c>
      <c r="H16" s="26">
        <f t="shared" si="3"/>
        <v>27.4424892646418</v>
      </c>
      <c r="I16" s="26">
        <f t="shared" si="3"/>
        <v>26.25183111686124</v>
      </c>
      <c r="J16" s="26">
        <f t="shared" si="3"/>
        <v>28.941901509896891</v>
      </c>
      <c r="K16" s="26">
        <f t="shared" si="3"/>
        <v>30.71917336381496</v>
      </c>
      <c r="L16" s="26">
        <f t="shared" si="3"/>
        <v>31.048576376806398</v>
      </c>
      <c r="M16" s="26">
        <f t="shared" si="3"/>
        <v>31.946676383574918</v>
      </c>
      <c r="N16" s="26">
        <f t="shared" si="3"/>
        <v>30.447830151956779</v>
      </c>
      <c r="O16" s="26">
        <f t="shared" si="3"/>
        <v>29.976912973784625</v>
      </c>
      <c r="P16" s="26">
        <f t="shared" si="3"/>
        <v>30.710372384364309</v>
      </c>
      <c r="Q16" s="26">
        <f t="shared" si="3"/>
        <v>29.409809239865471</v>
      </c>
      <c r="R16" s="26">
        <f t="shared" si="3"/>
        <v>32.95534895052117</v>
      </c>
      <c r="S16" s="26">
        <f t="shared" si="3"/>
        <v>33.74734085393699</v>
      </c>
      <c r="T16" s="26">
        <f t="shared" si="3"/>
        <v>32.290932587345871</v>
      </c>
      <c r="U16" s="26">
        <f t="shared" si="3"/>
        <v>31.440697954409693</v>
      </c>
      <c r="V16" s="26">
        <f t="shared" si="3"/>
        <v>32.742105717731121</v>
      </c>
      <c r="W16" s="26">
        <f t="shared" si="3"/>
        <v>34.533383091423936</v>
      </c>
      <c r="X16" s="26">
        <f t="shared" si="3"/>
        <v>31.850829078230081</v>
      </c>
      <c r="Y16" s="26">
        <f t="shared" si="3"/>
        <v>34.877662046563103</v>
      </c>
      <c r="Z16" s="26">
        <f t="shared" si="3"/>
        <v>35.802752461240459</v>
      </c>
      <c r="AA16" s="26">
        <f t="shared" si="3"/>
        <v>34.543123395150275</v>
      </c>
      <c r="AB16" s="26">
        <f t="shared" si="3"/>
        <v>34.408627250185134</v>
      </c>
      <c r="AC16" s="26">
        <f t="shared" si="3"/>
        <v>35.162218858045755</v>
      </c>
      <c r="AD16" s="26">
        <f t="shared" si="3"/>
        <v>33.141393536537642</v>
      </c>
      <c r="AE16" s="26">
        <f t="shared" si="3"/>
        <v>35.178557180861368</v>
      </c>
      <c r="AF16" s="26">
        <f t="shared" si="3"/>
        <v>34.146530580677869</v>
      </c>
      <c r="AG16" s="26">
        <f t="shared" si="3"/>
        <v>36.775132440016115</v>
      </c>
      <c r="AH16" s="26">
        <f t="shared" si="3"/>
        <v>38.081082128489832</v>
      </c>
      <c r="AJ16" s="7"/>
      <c r="AK16" s="70"/>
      <c r="AL16" s="7"/>
      <c r="AM16" s="7"/>
      <c r="AN16" s="7"/>
      <c r="AO16" s="7"/>
      <c r="AP16" s="7"/>
    </row>
    <row r="17" spans="1:42" ht="18" x14ac:dyDescent="0.25">
      <c r="A17" s="80"/>
      <c r="B17" s="14" t="s">
        <v>74</v>
      </c>
      <c r="C17" s="14"/>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K17" s="70"/>
    </row>
    <row r="18" spans="1:42" s="51" customFormat="1" ht="15.75" x14ac:dyDescent="0.25">
      <c r="A18" s="80"/>
      <c r="B18" s="3" t="s">
        <v>19</v>
      </c>
      <c r="C18" s="3" t="s">
        <v>75</v>
      </c>
      <c r="D18" s="27">
        <f>D20+D19</f>
        <v>53.537390455703417</v>
      </c>
      <c r="E18" s="27">
        <f t="shared" ref="E18:AH18" si="4">E20+E19</f>
        <v>52.46958684564396</v>
      </c>
      <c r="F18" s="27">
        <f t="shared" si="4"/>
        <v>51.713903286644445</v>
      </c>
      <c r="G18" s="27">
        <f t="shared" si="4"/>
        <v>50.878729625031895</v>
      </c>
      <c r="H18" s="27">
        <f t="shared" si="4"/>
        <v>50.424373782455845</v>
      </c>
      <c r="I18" s="27">
        <f t="shared" si="4"/>
        <v>50.085964806127151</v>
      </c>
      <c r="J18" s="27">
        <f t="shared" si="4"/>
        <v>48.827548189446929</v>
      </c>
      <c r="K18" s="27">
        <f t="shared" si="4"/>
        <v>46.794920544089848</v>
      </c>
      <c r="L18" s="27">
        <f t="shared" si="4"/>
        <v>46.365028666774521</v>
      </c>
      <c r="M18" s="27">
        <f t="shared" si="4"/>
        <v>45.761360589310087</v>
      </c>
      <c r="N18" s="27">
        <f t="shared" si="4"/>
        <v>45.131181818447473</v>
      </c>
      <c r="O18" s="27">
        <f t="shared" si="4"/>
        <v>45.414505909052544</v>
      </c>
      <c r="P18" s="27">
        <f t="shared" si="4"/>
        <v>44.831621634936795</v>
      </c>
      <c r="Q18" s="27">
        <f t="shared" si="4"/>
        <v>44.030144879665983</v>
      </c>
      <c r="R18" s="27">
        <f t="shared" si="4"/>
        <v>43.803090530872687</v>
      </c>
      <c r="S18" s="27">
        <f t="shared" si="4"/>
        <v>44.504617375520624</v>
      </c>
      <c r="T18" s="27">
        <f t="shared" si="4"/>
        <v>44.896542296982808</v>
      </c>
      <c r="U18" s="27">
        <f t="shared" si="4"/>
        <v>45.513173424325018</v>
      </c>
      <c r="V18" s="27">
        <f t="shared" si="4"/>
        <v>45.268952739379117</v>
      </c>
      <c r="W18" s="27">
        <f t="shared" si="4"/>
        <v>44.03888237712701</v>
      </c>
      <c r="X18" s="27">
        <f t="shared" si="4"/>
        <v>44.012882740311653</v>
      </c>
      <c r="Y18" s="27">
        <f t="shared" si="4"/>
        <v>43.425895320503955</v>
      </c>
      <c r="Z18" s="27">
        <f t="shared" si="4"/>
        <v>43.179584559534376</v>
      </c>
      <c r="AA18" s="27">
        <f t="shared" si="4"/>
        <v>42.808827970680582</v>
      </c>
      <c r="AB18" s="27">
        <f t="shared" si="4"/>
        <v>43.284573292678878</v>
      </c>
      <c r="AC18" s="27">
        <f t="shared" si="4"/>
        <v>42.851829470723153</v>
      </c>
      <c r="AD18" s="27">
        <f t="shared" si="4"/>
        <v>42.781474901317516</v>
      </c>
      <c r="AE18" s="27">
        <f t="shared" si="4"/>
        <v>42.778664682198098</v>
      </c>
      <c r="AF18" s="27">
        <f t="shared" si="4"/>
        <v>42.380483999633867</v>
      </c>
      <c r="AG18" s="27">
        <f t="shared" si="4"/>
        <v>41.71741473107037</v>
      </c>
      <c r="AH18" s="27">
        <f t="shared" si="4"/>
        <v>41.63261516325349</v>
      </c>
      <c r="AJ18" s="7"/>
      <c r="AK18" s="70"/>
      <c r="AL18" s="7"/>
      <c r="AM18" s="7"/>
      <c r="AN18" s="7"/>
      <c r="AO18" s="7"/>
      <c r="AP18" s="7"/>
    </row>
    <row r="19" spans="1:42" s="51" customFormat="1" ht="16.5" customHeight="1" x14ac:dyDescent="0.25">
      <c r="A19" s="80"/>
      <c r="B19" s="3" t="s">
        <v>20</v>
      </c>
      <c r="C19" s="3" t="s">
        <v>75</v>
      </c>
      <c r="D19" s="27">
        <v>4.6440153056604352</v>
      </c>
      <c r="E19" s="27">
        <v>4.229159257384155</v>
      </c>
      <c r="F19" s="27">
        <v>4.242536275830723</v>
      </c>
      <c r="G19" s="27">
        <v>4.1203585516396828</v>
      </c>
      <c r="H19" s="27">
        <v>4.0365568538490155</v>
      </c>
      <c r="I19" s="27">
        <v>4.0578825965578922</v>
      </c>
      <c r="J19" s="27">
        <v>3.9063475790963738</v>
      </c>
      <c r="K19" s="27">
        <v>3.2709522495202528</v>
      </c>
      <c r="L19" s="27">
        <v>3.0313397154868125</v>
      </c>
      <c r="M19" s="27">
        <v>3.1579857799866815</v>
      </c>
      <c r="N19" s="27">
        <v>3.1416664275067747</v>
      </c>
      <c r="O19" s="27">
        <v>3.0535179920397364</v>
      </c>
      <c r="P19" s="27">
        <v>2.9590461985980738</v>
      </c>
      <c r="Q19" s="27">
        <v>2.6362645987004751</v>
      </c>
      <c r="R19" s="27">
        <v>2.7284850522488009</v>
      </c>
      <c r="S19" s="27">
        <v>2.5823065292098275</v>
      </c>
      <c r="T19" s="27">
        <v>2.4197325381723958</v>
      </c>
      <c r="U19" s="27">
        <v>2.7373901417092368</v>
      </c>
      <c r="V19" s="27">
        <v>2.5004258273199453</v>
      </c>
      <c r="W19" s="27">
        <v>2.3023142088828754</v>
      </c>
      <c r="X19" s="27">
        <v>2.7470997940360733</v>
      </c>
      <c r="Y19" s="28">
        <v>2.4986597750214834</v>
      </c>
      <c r="Z19" s="28">
        <v>2.4705494037505726</v>
      </c>
      <c r="AA19" s="27">
        <v>2.5214516857522464</v>
      </c>
      <c r="AB19" s="27">
        <v>2.9189730783845107</v>
      </c>
      <c r="AC19" s="27">
        <v>2.8122259380486931</v>
      </c>
      <c r="AD19" s="27">
        <v>2.9399907797986633</v>
      </c>
      <c r="AE19" s="27">
        <v>3.1666821285626883</v>
      </c>
      <c r="AF19" s="27">
        <v>3.0115642729773793</v>
      </c>
      <c r="AG19" s="9">
        <v>2.8589985120680916</v>
      </c>
      <c r="AH19" s="9">
        <v>2.9177761205628268</v>
      </c>
      <c r="AJ19" s="7"/>
      <c r="AK19" s="70"/>
      <c r="AL19" s="7"/>
      <c r="AM19" s="7"/>
      <c r="AN19" s="7"/>
      <c r="AO19" s="7"/>
      <c r="AP19" s="7"/>
    </row>
    <row r="20" spans="1:42" s="51" customFormat="1" ht="16.5" customHeight="1" x14ac:dyDescent="0.25">
      <c r="A20" s="80"/>
      <c r="B20" s="3" t="s">
        <v>63</v>
      </c>
      <c r="C20" s="3" t="s">
        <v>75</v>
      </c>
      <c r="D20" s="27">
        <v>48.893375150042985</v>
      </c>
      <c r="E20" s="27">
        <v>48.240427588259806</v>
      </c>
      <c r="F20" s="27">
        <v>47.471367010813722</v>
      </c>
      <c r="G20" s="27">
        <v>46.758371073392212</v>
      </c>
      <c r="H20" s="27">
        <v>46.387816928606831</v>
      </c>
      <c r="I20" s="27">
        <v>46.028082209569256</v>
      </c>
      <c r="J20" s="27">
        <v>44.921200610350553</v>
      </c>
      <c r="K20" s="27">
        <v>43.523968294569592</v>
      </c>
      <c r="L20" s="27">
        <v>43.333688951287705</v>
      </c>
      <c r="M20" s="27">
        <v>42.603374809323405</v>
      </c>
      <c r="N20" s="27">
        <v>41.989515390940696</v>
      </c>
      <c r="O20" s="27">
        <v>42.360987917012807</v>
      </c>
      <c r="P20" s="27">
        <v>41.872575436338721</v>
      </c>
      <c r="Q20" s="27">
        <v>41.393880280965504</v>
      </c>
      <c r="R20" s="27">
        <v>41.074605478623887</v>
      </c>
      <c r="S20" s="27">
        <v>41.922310846310793</v>
      </c>
      <c r="T20" s="27">
        <v>42.476809758810411</v>
      </c>
      <c r="U20" s="27">
        <v>42.775783282615784</v>
      </c>
      <c r="V20" s="27">
        <v>42.768526912059173</v>
      </c>
      <c r="W20" s="27">
        <v>41.736568168244133</v>
      </c>
      <c r="X20" s="27">
        <v>41.265782946275579</v>
      </c>
      <c r="Y20" s="27">
        <v>40.927235545482468</v>
      </c>
      <c r="Z20" s="27">
        <v>40.709035155783802</v>
      </c>
      <c r="AA20" s="27">
        <v>40.287376284928335</v>
      </c>
      <c r="AB20" s="27">
        <v>40.365600214294368</v>
      </c>
      <c r="AC20" s="27">
        <v>40.039603532674462</v>
      </c>
      <c r="AD20" s="27">
        <v>39.841484121518853</v>
      </c>
      <c r="AE20" s="27">
        <v>39.611982553635407</v>
      </c>
      <c r="AF20" s="27">
        <v>39.368919726656486</v>
      </c>
      <c r="AG20" s="9">
        <v>38.858416219002279</v>
      </c>
      <c r="AH20" s="9">
        <v>38.714839042690663</v>
      </c>
      <c r="AJ20" s="7"/>
      <c r="AK20" s="70"/>
      <c r="AL20" s="7"/>
      <c r="AM20" s="7"/>
      <c r="AN20" s="7"/>
      <c r="AO20" s="7"/>
      <c r="AP20" s="7"/>
    </row>
    <row r="21" spans="1:42" ht="14.25" customHeight="1" x14ac:dyDescent="0.2">
      <c r="A21" s="80"/>
      <c r="B21" s="3" t="s">
        <v>21</v>
      </c>
      <c r="C21" s="3"/>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4"/>
      <c r="AE21" s="4"/>
      <c r="AF21" s="4"/>
      <c r="AG21" s="5"/>
      <c r="AH21" s="4"/>
      <c r="AI21" s="61"/>
      <c r="AK21" s="70"/>
    </row>
    <row r="22" spans="1:42" ht="17.25" customHeight="1" x14ac:dyDescent="0.25">
      <c r="A22" s="80"/>
      <c r="B22" s="4" t="s">
        <v>22</v>
      </c>
      <c r="C22" s="4" t="s">
        <v>76</v>
      </c>
      <c r="D22" s="29">
        <v>0.63044579392034183</v>
      </c>
      <c r="E22" s="29">
        <v>0.64396565209252743</v>
      </c>
      <c r="F22" s="29">
        <v>0.65014769177981702</v>
      </c>
      <c r="G22" s="29">
        <v>0.64793562315206765</v>
      </c>
      <c r="H22" s="29">
        <v>0.66198593260259142</v>
      </c>
      <c r="I22" s="29">
        <v>0.67023184423394933</v>
      </c>
      <c r="J22" s="29">
        <v>0.76366147121457251</v>
      </c>
      <c r="K22" s="29">
        <v>0.82282898899441281</v>
      </c>
      <c r="L22" s="29">
        <v>0.88323277583193482</v>
      </c>
      <c r="M22" s="29">
        <v>0.92374946591813012</v>
      </c>
      <c r="N22" s="29">
        <v>1.0210094559870908</v>
      </c>
      <c r="O22" s="29">
        <v>1.1000944962951265</v>
      </c>
      <c r="P22" s="29">
        <v>1.1718549403878169</v>
      </c>
      <c r="Q22" s="29">
        <v>1.1674720970248089</v>
      </c>
      <c r="R22" s="29">
        <v>1.1552301809893133</v>
      </c>
      <c r="S22" s="29">
        <v>1.1724917248959001</v>
      </c>
      <c r="T22" s="29">
        <v>1.1858072991569872</v>
      </c>
      <c r="U22" s="29">
        <v>1.1972255010632833</v>
      </c>
      <c r="V22" s="29">
        <v>1.2142493439417177</v>
      </c>
      <c r="W22" s="29">
        <v>1.1968362312518099</v>
      </c>
      <c r="X22" s="29">
        <v>1.1854977268342668</v>
      </c>
      <c r="Y22" s="30">
        <v>1.175322150552415</v>
      </c>
      <c r="Z22" s="30">
        <v>1.179437199458796</v>
      </c>
      <c r="AA22" s="29">
        <v>1.1720121916116097</v>
      </c>
      <c r="AB22" s="29">
        <v>1.1703570144238968</v>
      </c>
      <c r="AC22" s="29">
        <v>1.1633253310923888</v>
      </c>
      <c r="AD22" s="29">
        <v>1.1717680732097182</v>
      </c>
      <c r="AE22" s="29">
        <v>1.1777801603510236</v>
      </c>
      <c r="AF22" s="29">
        <v>1.1817926046176335</v>
      </c>
      <c r="AG22" s="5">
        <v>1.1801895614686306</v>
      </c>
      <c r="AH22" s="5">
        <v>1.1813180374146632</v>
      </c>
      <c r="AI22" s="61"/>
      <c r="AK22" s="70"/>
    </row>
    <row r="23" spans="1:42" ht="17.25" customHeight="1" x14ac:dyDescent="0.25">
      <c r="A23" s="80"/>
      <c r="B23" s="4" t="s">
        <v>23</v>
      </c>
      <c r="C23" s="4" t="s">
        <v>76</v>
      </c>
      <c r="D23" s="29">
        <v>11.622547200968432</v>
      </c>
      <c r="E23" s="29">
        <v>11.460551411426881</v>
      </c>
      <c r="F23" s="29">
        <v>11.420596676101976</v>
      </c>
      <c r="G23" s="29">
        <v>11.428734940817911</v>
      </c>
      <c r="H23" s="29">
        <v>11.260540898945685</v>
      </c>
      <c r="I23" s="29">
        <v>11.258564109238336</v>
      </c>
      <c r="J23" s="29">
        <v>11.155359386258805</v>
      </c>
      <c r="K23" s="29">
        <v>11.182122606334353</v>
      </c>
      <c r="L23" s="29">
        <v>11.598913287784484</v>
      </c>
      <c r="M23" s="29">
        <v>11.806705459679939</v>
      </c>
      <c r="N23" s="29">
        <v>11.94062778735884</v>
      </c>
      <c r="O23" s="29">
        <v>12.421293869158797</v>
      </c>
      <c r="P23" s="29">
        <v>12.634528010640427</v>
      </c>
      <c r="Q23" s="29">
        <v>12.642641028621954</v>
      </c>
      <c r="R23" s="29">
        <v>12.729774604510231</v>
      </c>
      <c r="S23" s="29">
        <v>13.211420584926994</v>
      </c>
      <c r="T23" s="29">
        <v>13.547464190823328</v>
      </c>
      <c r="U23" s="29">
        <v>13.753250924667705</v>
      </c>
      <c r="V23" s="29">
        <v>13.880089536142325</v>
      </c>
      <c r="W23" s="29">
        <v>13.916660313209679</v>
      </c>
      <c r="X23" s="29">
        <v>14.106057443776709</v>
      </c>
      <c r="Y23" s="30">
        <v>14.116642709889243</v>
      </c>
      <c r="Z23" s="30">
        <v>14.157045838478959</v>
      </c>
      <c r="AA23" s="29">
        <v>14.137160296401415</v>
      </c>
      <c r="AB23" s="29">
        <v>14.334981478595257</v>
      </c>
      <c r="AC23" s="29">
        <v>14.376352641836776</v>
      </c>
      <c r="AD23" s="29">
        <v>14.294436928507496</v>
      </c>
      <c r="AE23" s="29">
        <v>14.220550038346424</v>
      </c>
      <c r="AF23" s="29">
        <v>14.097744717530041</v>
      </c>
      <c r="AG23" s="63">
        <v>13.896887562035497</v>
      </c>
      <c r="AH23" s="5">
        <v>13.884003877251542</v>
      </c>
      <c r="AI23" s="61"/>
      <c r="AK23" s="70"/>
    </row>
    <row r="24" spans="1:42" ht="17.25" customHeight="1" x14ac:dyDescent="0.25">
      <c r="A24" s="80"/>
      <c r="B24" s="21" t="s">
        <v>112</v>
      </c>
      <c r="C24" s="4" t="s">
        <v>76</v>
      </c>
      <c r="D24" s="29">
        <v>2.8691281525809544</v>
      </c>
      <c r="E24" s="29">
        <v>2.9615022720033348</v>
      </c>
      <c r="F24" s="29">
        <v>3.0429890390416414</v>
      </c>
      <c r="G24" s="29">
        <v>3.1230146240358625</v>
      </c>
      <c r="H24" s="29">
        <v>3.2080651557243147</v>
      </c>
      <c r="I24" s="29">
        <v>3.3007694763467543</v>
      </c>
      <c r="J24" s="29">
        <v>3.5692386360041173</v>
      </c>
      <c r="K24" s="29">
        <v>3.8351794556622085</v>
      </c>
      <c r="L24" s="29">
        <v>4.2101834353981475</v>
      </c>
      <c r="M24" s="29">
        <v>4.5121717919005242</v>
      </c>
      <c r="N24" s="29">
        <v>4.8083523323567787</v>
      </c>
      <c r="O24" s="29">
        <v>5.2357703916744631</v>
      </c>
      <c r="P24" s="29">
        <v>5.5363232049654396</v>
      </c>
      <c r="Q24" s="29">
        <v>5.3403249016695371</v>
      </c>
      <c r="R24" s="29">
        <v>5.1765155916943533</v>
      </c>
      <c r="S24" s="29">
        <v>5.1629353399992768</v>
      </c>
      <c r="T24" s="29">
        <v>5.1365377383590829</v>
      </c>
      <c r="U24" s="29">
        <v>5.0363701568707446</v>
      </c>
      <c r="V24" s="29">
        <v>4.8576346113427542</v>
      </c>
      <c r="W24" s="29">
        <v>4.5465480680021502</v>
      </c>
      <c r="X24" s="29">
        <v>4.3063097310936662</v>
      </c>
      <c r="Y24" s="30">
        <v>4.3403879113071513</v>
      </c>
      <c r="Z24" s="30">
        <v>4.3791645643171115</v>
      </c>
      <c r="AA24" s="29">
        <v>4.3942878373420111</v>
      </c>
      <c r="AB24" s="29">
        <v>4.4670598454491568</v>
      </c>
      <c r="AC24" s="29">
        <v>4.4931588663841779</v>
      </c>
      <c r="AD24" s="29">
        <v>4.4827870957092832</v>
      </c>
      <c r="AE24" s="29">
        <v>4.4793285124897544</v>
      </c>
      <c r="AF24" s="29">
        <v>4.4704796800856226</v>
      </c>
      <c r="AG24" s="63">
        <v>4.4271100942344894</v>
      </c>
      <c r="AH24" s="5">
        <v>4.3900353559115626</v>
      </c>
      <c r="AI24" s="61"/>
      <c r="AK24" s="70"/>
    </row>
    <row r="25" spans="1:42" ht="17.25" customHeight="1" x14ac:dyDescent="0.25">
      <c r="A25" s="80"/>
      <c r="B25" s="21" t="s">
        <v>113</v>
      </c>
      <c r="C25" s="4" t="s">
        <v>76</v>
      </c>
      <c r="D25" s="29">
        <v>5.2843825629887533</v>
      </c>
      <c r="E25" s="29">
        <v>5.1576379807474675</v>
      </c>
      <c r="F25" s="29">
        <v>4.9832956226284022</v>
      </c>
      <c r="G25" s="29">
        <v>4.8169801994256662</v>
      </c>
      <c r="H25" s="29">
        <v>4.7637270248919172</v>
      </c>
      <c r="I25" s="29">
        <v>4.662988671702208</v>
      </c>
      <c r="J25" s="29">
        <v>4.5633109645876724</v>
      </c>
      <c r="K25" s="29">
        <v>4.2903689792651187</v>
      </c>
      <c r="L25" s="29">
        <v>4.101147758329458</v>
      </c>
      <c r="M25" s="29">
        <v>3.9044561946537262</v>
      </c>
      <c r="N25" s="29">
        <v>3.7402847936671737</v>
      </c>
      <c r="O25" s="29">
        <v>3.6320527138334828</v>
      </c>
      <c r="P25" s="29">
        <v>3.4785348201181594</v>
      </c>
      <c r="Q25" s="29">
        <v>3.3432753495007326</v>
      </c>
      <c r="R25" s="29">
        <v>3.2045102331036817</v>
      </c>
      <c r="S25" s="29">
        <v>3.1499219569480337</v>
      </c>
      <c r="T25" s="29">
        <v>3.0568665217082036</v>
      </c>
      <c r="U25" s="29">
        <v>2.9969075643645997</v>
      </c>
      <c r="V25" s="29">
        <v>2.9790068657508009</v>
      </c>
      <c r="W25" s="29">
        <v>2.8780423173578438</v>
      </c>
      <c r="X25" s="29">
        <v>2.7996074265576585</v>
      </c>
      <c r="Y25" s="30">
        <v>2.7247733404988201</v>
      </c>
      <c r="Z25" s="30">
        <v>2.675195772424396</v>
      </c>
      <c r="AA25" s="29">
        <v>2.6114083957513454</v>
      </c>
      <c r="AB25" s="29">
        <v>2.5618868987943366</v>
      </c>
      <c r="AC25" s="29">
        <v>2.4974893280937569</v>
      </c>
      <c r="AD25" s="29">
        <v>2.4984576612192333</v>
      </c>
      <c r="AE25" s="29">
        <v>2.4826009011056209</v>
      </c>
      <c r="AF25" s="29">
        <v>2.4687492313029047</v>
      </c>
      <c r="AG25" s="63">
        <v>2.4494304573388006</v>
      </c>
      <c r="AH25" s="5">
        <v>2.4514699366846089</v>
      </c>
      <c r="AI25" s="61"/>
      <c r="AK25" s="70"/>
    </row>
    <row r="26" spans="1:42" ht="17.25" customHeight="1" x14ac:dyDescent="0.25">
      <c r="A26" s="80"/>
      <c r="B26" s="21" t="s">
        <v>114</v>
      </c>
      <c r="C26" s="4" t="s">
        <v>76</v>
      </c>
      <c r="D26" s="29">
        <v>23.118323750247026</v>
      </c>
      <c r="E26" s="29">
        <v>22.778234512124275</v>
      </c>
      <c r="F26" s="29">
        <v>22.301806855403939</v>
      </c>
      <c r="G26" s="29">
        <v>21.849523693339407</v>
      </c>
      <c r="H26" s="29">
        <v>21.661953584199466</v>
      </c>
      <c r="I26" s="29">
        <v>21.406972169170032</v>
      </c>
      <c r="J26" s="29">
        <v>20.306077948333048</v>
      </c>
      <c r="K26" s="29">
        <v>19.130662808087493</v>
      </c>
      <c r="L26" s="29">
        <v>18.495169928675804</v>
      </c>
      <c r="M26" s="29">
        <v>17.63768260858609</v>
      </c>
      <c r="N26" s="29">
        <v>16.848329077709536</v>
      </c>
      <c r="O26" s="29">
        <v>16.478214123246399</v>
      </c>
      <c r="P26" s="29">
        <v>15.734770542534687</v>
      </c>
      <c r="Q26" s="29">
        <v>15.520333997706446</v>
      </c>
      <c r="R26" s="29">
        <v>15.361387958775161</v>
      </c>
      <c r="S26" s="29">
        <v>15.624216443616737</v>
      </c>
      <c r="T26" s="29">
        <v>15.868639564169671</v>
      </c>
      <c r="U26" s="29">
        <v>15.949436145821284</v>
      </c>
      <c r="V26" s="29">
        <v>15.831116151520531</v>
      </c>
      <c r="W26" s="29">
        <v>15.148695928181123</v>
      </c>
      <c r="X26" s="29">
        <v>14.733499880077634</v>
      </c>
      <c r="Y26" s="30">
        <v>14.528163621737352</v>
      </c>
      <c r="Z26" s="30">
        <v>14.343687739799931</v>
      </c>
      <c r="AA26" s="29">
        <v>14.075571667026152</v>
      </c>
      <c r="AB26" s="29">
        <v>13.986312748352011</v>
      </c>
      <c r="AC26" s="29">
        <v>13.755249734084686</v>
      </c>
      <c r="AD26" s="29">
        <v>13.610785690297295</v>
      </c>
      <c r="AE26" s="29">
        <v>13.486704277628222</v>
      </c>
      <c r="AF26" s="29">
        <v>13.360152093188178</v>
      </c>
      <c r="AG26" s="63">
        <v>13.131738764258255</v>
      </c>
      <c r="AH26" s="5">
        <v>13.011420509918164</v>
      </c>
      <c r="AI26" s="61"/>
      <c r="AK26" s="70"/>
    </row>
    <row r="27" spans="1:42" ht="17.25" customHeight="1" x14ac:dyDescent="0.25">
      <c r="A27" s="80"/>
      <c r="B27" s="21" t="s">
        <v>115</v>
      </c>
      <c r="C27" s="4" t="s">
        <v>76</v>
      </c>
      <c r="D27" s="29">
        <v>5.3685476893374737</v>
      </c>
      <c r="E27" s="29">
        <v>5.2385357598653179</v>
      </c>
      <c r="F27" s="29">
        <v>5.0725311258579486</v>
      </c>
      <c r="G27" s="29">
        <v>4.8921819926212962</v>
      </c>
      <c r="H27" s="29">
        <v>4.8315443322428573</v>
      </c>
      <c r="I27" s="29">
        <v>4.7285559388779719</v>
      </c>
      <c r="J27" s="29">
        <v>4.5635522039523435</v>
      </c>
      <c r="K27" s="29">
        <v>4.2628054562260074</v>
      </c>
      <c r="L27" s="29">
        <v>4.0450417652678778</v>
      </c>
      <c r="M27" s="29">
        <v>3.8186092885849958</v>
      </c>
      <c r="N27" s="29">
        <v>3.6309119438612818</v>
      </c>
      <c r="O27" s="29">
        <v>3.4935623228045389</v>
      </c>
      <c r="P27" s="29">
        <v>3.3165639176921964</v>
      </c>
      <c r="Q27" s="29">
        <v>3.3798329064420263</v>
      </c>
      <c r="R27" s="29">
        <v>3.4471869095511405</v>
      </c>
      <c r="S27" s="29">
        <v>3.6013247959238486</v>
      </c>
      <c r="T27" s="29">
        <v>3.6814944445931346</v>
      </c>
      <c r="U27" s="29">
        <v>3.8425929898281677</v>
      </c>
      <c r="V27" s="29">
        <v>4.0064304033610467</v>
      </c>
      <c r="W27" s="29">
        <v>4.0497853102415293</v>
      </c>
      <c r="X27" s="29">
        <v>4.1348107379356396</v>
      </c>
      <c r="Y27" s="30">
        <v>4.0419458114974818</v>
      </c>
      <c r="Z27" s="30">
        <v>3.9745040413046024</v>
      </c>
      <c r="AA27" s="29">
        <v>3.8969358967957941</v>
      </c>
      <c r="AB27" s="29">
        <v>3.8450022286797094</v>
      </c>
      <c r="AC27" s="29">
        <v>3.7540276311826766</v>
      </c>
      <c r="AD27" s="29">
        <v>3.7832486725758292</v>
      </c>
      <c r="AE27" s="29">
        <v>3.7650186637143652</v>
      </c>
      <c r="AF27" s="29">
        <v>3.7900013999321014</v>
      </c>
      <c r="AG27" s="63">
        <v>3.7730597796666099</v>
      </c>
      <c r="AH27" s="5">
        <v>3.7965913255101222</v>
      </c>
      <c r="AI27" s="61"/>
      <c r="AK27" s="70"/>
    </row>
    <row r="28" spans="1:42" ht="14.25" customHeight="1" x14ac:dyDescent="0.2">
      <c r="A28" s="80"/>
      <c r="B28" s="3" t="s">
        <v>24</v>
      </c>
      <c r="C28" s="4"/>
      <c r="D28" s="29"/>
      <c r="E28" s="29"/>
      <c r="F28" s="29"/>
      <c r="G28" s="29"/>
      <c r="H28" s="29"/>
      <c r="I28" s="29"/>
      <c r="J28" s="29"/>
      <c r="K28" s="29"/>
      <c r="L28" s="29"/>
      <c r="M28" s="29"/>
      <c r="N28" s="29"/>
      <c r="O28" s="29"/>
      <c r="P28" s="29"/>
      <c r="Q28" s="29"/>
      <c r="R28" s="29"/>
      <c r="S28" s="29"/>
      <c r="T28" s="29"/>
      <c r="U28" s="29"/>
      <c r="V28" s="29"/>
      <c r="W28" s="29"/>
      <c r="X28" s="29"/>
      <c r="Y28" s="30"/>
      <c r="Z28" s="30"/>
      <c r="AA28" s="29"/>
      <c r="AB28" s="29"/>
      <c r="AC28" s="29"/>
      <c r="AD28" s="29"/>
      <c r="AE28" s="29"/>
      <c r="AF28" s="29"/>
      <c r="AG28" s="63"/>
      <c r="AH28" s="5"/>
      <c r="AI28" s="61"/>
      <c r="AK28" s="70"/>
    </row>
    <row r="29" spans="1:42" ht="17.25" customHeight="1" x14ac:dyDescent="0.25">
      <c r="A29" s="80"/>
      <c r="B29" s="4" t="s">
        <v>25</v>
      </c>
      <c r="C29" s="4" t="s">
        <v>76</v>
      </c>
      <c r="D29" s="29">
        <v>35.224142167471882</v>
      </c>
      <c r="E29" s="29">
        <v>34.993342369019956</v>
      </c>
      <c r="F29" s="29">
        <v>34.267288417778779</v>
      </c>
      <c r="G29" s="29">
        <v>33.576175385443442</v>
      </c>
      <c r="H29" s="29">
        <v>33.963086407128131</v>
      </c>
      <c r="I29" s="29">
        <v>33.802311920513326</v>
      </c>
      <c r="J29" s="29">
        <v>33.777150512205679</v>
      </c>
      <c r="K29" s="29">
        <v>32.677147405841929</v>
      </c>
      <c r="L29" s="29">
        <v>32.199409569313012</v>
      </c>
      <c r="M29" s="29">
        <v>31.647288714415662</v>
      </c>
      <c r="N29" s="29">
        <v>31.215106107871527</v>
      </c>
      <c r="O29" s="29">
        <v>31.505470582776674</v>
      </c>
      <c r="P29" s="29">
        <v>31.201147799127671</v>
      </c>
      <c r="Q29" s="29">
        <v>30.953758723002714</v>
      </c>
      <c r="R29" s="29">
        <v>30.696618125680519</v>
      </c>
      <c r="S29" s="29">
        <v>31.211198008133849</v>
      </c>
      <c r="T29" s="29">
        <v>31.73867103812778</v>
      </c>
      <c r="U29" s="29">
        <v>32.132831729461614</v>
      </c>
      <c r="V29" s="29">
        <v>32.588171528790213</v>
      </c>
      <c r="W29" s="29">
        <v>31.613903323935077</v>
      </c>
      <c r="X29" s="29">
        <v>31.027120961856205</v>
      </c>
      <c r="Y29" s="30">
        <v>30.88739598837957</v>
      </c>
      <c r="Z29" s="30">
        <v>30.864212039818522</v>
      </c>
      <c r="AA29" s="29">
        <v>30.693907456377136</v>
      </c>
      <c r="AB29" s="29">
        <v>30.74886687798239</v>
      </c>
      <c r="AC29" s="29">
        <v>30.530500642377103</v>
      </c>
      <c r="AD29" s="29">
        <v>30.411221301611636</v>
      </c>
      <c r="AE29" s="29">
        <v>30.210440227046398</v>
      </c>
      <c r="AF29" s="29">
        <v>30.119871977968685</v>
      </c>
      <c r="AG29" s="5">
        <v>29.778099991829659</v>
      </c>
      <c r="AH29" s="5">
        <v>29.502316486700174</v>
      </c>
      <c r="AI29" s="61"/>
      <c r="AK29" s="70"/>
    </row>
    <row r="30" spans="1:42" ht="17.25" customHeight="1" x14ac:dyDescent="0.25">
      <c r="A30" s="80"/>
      <c r="B30" s="4" t="s">
        <v>26</v>
      </c>
      <c r="C30" s="4" t="s">
        <v>76</v>
      </c>
      <c r="D30" s="29">
        <v>11.007591737874492</v>
      </c>
      <c r="E30" s="29">
        <v>10.686343388758992</v>
      </c>
      <c r="F30" s="29">
        <v>10.630465845485931</v>
      </c>
      <c r="G30" s="29">
        <v>10.592385275062876</v>
      </c>
      <c r="H30" s="29">
        <v>9.9127050840927442</v>
      </c>
      <c r="I30" s="29">
        <v>9.7436131868697835</v>
      </c>
      <c r="J30" s="29">
        <v>8.5473465031939515</v>
      </c>
      <c r="K30" s="29">
        <v>8.2358461964670848</v>
      </c>
      <c r="L30" s="29">
        <v>8.5287950171669102</v>
      </c>
      <c r="M30" s="29">
        <v>8.325594703865363</v>
      </c>
      <c r="N30" s="29">
        <v>8.1628844592779792</v>
      </c>
      <c r="O30" s="29">
        <v>8.3282129175690738</v>
      </c>
      <c r="P30" s="29">
        <v>8.1153719455645419</v>
      </c>
      <c r="Q30" s="29">
        <v>7.7890114504554777</v>
      </c>
      <c r="R30" s="29">
        <v>7.6390338409788896</v>
      </c>
      <c r="S30" s="29">
        <v>7.7957744258807136</v>
      </c>
      <c r="T30" s="29">
        <v>7.8770484397063703</v>
      </c>
      <c r="U30" s="29">
        <v>7.5731657820967486</v>
      </c>
      <c r="V30" s="29">
        <v>7.0361578377174618</v>
      </c>
      <c r="W30" s="29">
        <v>6.9296135550558038</v>
      </c>
      <c r="X30" s="29">
        <v>6.9401631200707179</v>
      </c>
      <c r="Y30" s="30">
        <v>6.7910413750570884</v>
      </c>
      <c r="Z30" s="30">
        <v>6.5408979972623404</v>
      </c>
      <c r="AA30" s="29">
        <v>6.2951549688216328</v>
      </c>
      <c r="AB30" s="29">
        <v>6.3262023624131158</v>
      </c>
      <c r="AC30" s="29">
        <v>6.2411593924638975</v>
      </c>
      <c r="AD30" s="29">
        <v>6.0730322594744397</v>
      </c>
      <c r="AE30" s="29">
        <v>6.0310452596397655</v>
      </c>
      <c r="AF30" s="29">
        <v>5.8437891225645728</v>
      </c>
      <c r="AG30" s="5">
        <v>5.6329147901673648</v>
      </c>
      <c r="AH30" s="5">
        <v>5.6408353903798201</v>
      </c>
      <c r="AI30" s="61"/>
      <c r="AK30" s="70"/>
    </row>
    <row r="31" spans="1:42" ht="17.25" customHeight="1" x14ac:dyDescent="0.25">
      <c r="A31" s="80"/>
      <c r="B31" s="4" t="s">
        <v>27</v>
      </c>
      <c r="C31" s="4" t="s">
        <v>76</v>
      </c>
      <c r="D31" s="29">
        <v>1.5441565445871843</v>
      </c>
      <c r="E31" s="29">
        <v>1.4112137606688504</v>
      </c>
      <c r="F31" s="29">
        <v>1.4268518364086555</v>
      </c>
      <c r="G31" s="29">
        <v>1.4117954401824593</v>
      </c>
      <c r="H31" s="29">
        <v>1.330782520660196</v>
      </c>
      <c r="I31" s="29">
        <v>1.2867954996205451</v>
      </c>
      <c r="J31" s="29">
        <v>1.2664693802025819</v>
      </c>
      <c r="K31" s="29">
        <v>1.2800397348275203</v>
      </c>
      <c r="L31" s="29">
        <v>1.2819868960746459</v>
      </c>
      <c r="M31" s="29">
        <v>1.2634575256089939</v>
      </c>
      <c r="N31" s="29">
        <v>1.2615767060258471</v>
      </c>
      <c r="O31" s="29">
        <v>1.2060527763092193</v>
      </c>
      <c r="P31" s="29">
        <v>1.2287936324920408</v>
      </c>
      <c r="Q31" s="29">
        <v>1.2665119367429616</v>
      </c>
      <c r="R31" s="29">
        <v>1.3465027002143448</v>
      </c>
      <c r="S31" s="29">
        <v>1.4793537797695913</v>
      </c>
      <c r="T31" s="29">
        <v>1.3993995554623688</v>
      </c>
      <c r="U31" s="29">
        <v>1.5719232882314511</v>
      </c>
      <c r="V31" s="29">
        <v>1.5894266236286259</v>
      </c>
      <c r="W31" s="29">
        <v>1.5935358193637825</v>
      </c>
      <c r="X31" s="29">
        <v>1.6369689279933382</v>
      </c>
      <c r="Y31" s="30">
        <v>1.6243340334437584</v>
      </c>
      <c r="Z31" s="30">
        <v>1.6444066675369404</v>
      </c>
      <c r="AA31" s="29">
        <v>1.6543556578360914</v>
      </c>
      <c r="AB31" s="29">
        <v>1.6777342797899395</v>
      </c>
      <c r="AC31" s="29">
        <v>1.6589662061927721</v>
      </c>
      <c r="AD31" s="29">
        <v>1.7532350533126806</v>
      </c>
      <c r="AE31" s="29">
        <v>1.7628743775439111</v>
      </c>
      <c r="AF31" s="29">
        <v>1.8562100800479235</v>
      </c>
      <c r="AG31" s="5">
        <v>1.8967770478870525</v>
      </c>
      <c r="AH31" s="5">
        <v>2.031165735390954</v>
      </c>
      <c r="AI31" s="61"/>
      <c r="AK31" s="70"/>
    </row>
    <row r="32" spans="1:42" ht="17.25" customHeight="1" x14ac:dyDescent="0.25">
      <c r="A32" s="81"/>
      <c r="B32" s="4" t="s">
        <v>28</v>
      </c>
      <c r="C32" s="4" t="s">
        <v>76</v>
      </c>
      <c r="D32" s="29">
        <v>1.1174847001094286</v>
      </c>
      <c r="E32" s="29">
        <v>1.1495280698120052</v>
      </c>
      <c r="F32" s="29">
        <v>1.1467609111403545</v>
      </c>
      <c r="G32" s="29">
        <v>1.1780149727034257</v>
      </c>
      <c r="H32" s="29">
        <v>1.181242916725759</v>
      </c>
      <c r="I32" s="29">
        <v>1.1953616025655842</v>
      </c>
      <c r="J32" s="29">
        <v>1.330234214748351</v>
      </c>
      <c r="K32" s="29">
        <v>1.3309349574330673</v>
      </c>
      <c r="L32" s="29">
        <v>1.3234974687331387</v>
      </c>
      <c r="M32" s="29">
        <v>1.3670338654333853</v>
      </c>
      <c r="N32" s="29">
        <v>1.349948117765345</v>
      </c>
      <c r="O32" s="29">
        <v>1.32125164035783</v>
      </c>
      <c r="P32" s="29">
        <v>1.3272620591544688</v>
      </c>
      <c r="Q32" s="29">
        <v>1.3845981707643598</v>
      </c>
      <c r="R32" s="29">
        <v>1.3924508117501289</v>
      </c>
      <c r="S32" s="29">
        <v>1.4359846325266403</v>
      </c>
      <c r="T32" s="29">
        <v>1.4616907255138913</v>
      </c>
      <c r="U32" s="29">
        <v>1.4978624828259768</v>
      </c>
      <c r="V32" s="29">
        <v>1.5547709219228758</v>
      </c>
      <c r="W32" s="29">
        <v>1.5995154698894765</v>
      </c>
      <c r="X32" s="29">
        <v>1.6615299363553167</v>
      </c>
      <c r="Y32" s="30">
        <v>1.6244641486020481</v>
      </c>
      <c r="Z32" s="30">
        <v>1.6595184511659971</v>
      </c>
      <c r="AA32" s="29">
        <v>1.6439582018934666</v>
      </c>
      <c r="AB32" s="29">
        <v>1.6127966941089207</v>
      </c>
      <c r="AC32" s="29">
        <v>1.6089772916406901</v>
      </c>
      <c r="AD32" s="29">
        <v>1.6039955071200898</v>
      </c>
      <c r="AE32" s="29">
        <v>1.6076226894053318</v>
      </c>
      <c r="AF32" s="29">
        <v>1.5490485460753021</v>
      </c>
      <c r="AG32" s="5">
        <v>1.5506243891182034</v>
      </c>
      <c r="AH32" s="5">
        <v>1.5405214302197199</v>
      </c>
      <c r="AI32" s="61"/>
      <c r="AK32" s="70"/>
    </row>
    <row r="33" spans="1:42" ht="18" x14ac:dyDescent="0.25">
      <c r="A33" s="76" t="s">
        <v>29</v>
      </c>
      <c r="B33" s="17" t="s">
        <v>77</v>
      </c>
      <c r="C33" s="17"/>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K33" s="70"/>
    </row>
    <row r="34" spans="1:42" s="51" customFormat="1" x14ac:dyDescent="0.2">
      <c r="A34" s="80"/>
      <c r="B34" s="3" t="s">
        <v>7</v>
      </c>
      <c r="C34" s="3" t="s">
        <v>0</v>
      </c>
      <c r="D34" s="26">
        <f t="shared" ref="D34:AF34" si="5">D35-D41</f>
        <v>19979.782800236237</v>
      </c>
      <c r="E34" s="26">
        <f t="shared" si="5"/>
        <v>20056.626546705615</v>
      </c>
      <c r="F34" s="26">
        <f t="shared" si="5"/>
        <v>19033.312849461876</v>
      </c>
      <c r="G34" s="26">
        <f t="shared" si="5"/>
        <v>16578.023925201309</v>
      </c>
      <c r="H34" s="26">
        <f t="shared" si="5"/>
        <v>14687.395261007348</v>
      </c>
      <c r="I34" s="26">
        <f t="shared" si="5"/>
        <v>14774.654613997714</v>
      </c>
      <c r="J34" s="26">
        <f t="shared" si="5"/>
        <v>9627.6815431858777</v>
      </c>
      <c r="K34" s="26">
        <f t="shared" si="5"/>
        <v>9354.7237986617565</v>
      </c>
      <c r="L34" s="26">
        <f t="shared" si="5"/>
        <v>8476.3953141235688</v>
      </c>
      <c r="M34" s="26">
        <f t="shared" si="5"/>
        <v>7315.0539903595818</v>
      </c>
      <c r="N34" s="26">
        <f t="shared" si="5"/>
        <v>7115.4513685813099</v>
      </c>
      <c r="O34" s="26">
        <f t="shared" si="5"/>
        <v>6864.6821300840538</v>
      </c>
      <c r="P34" s="26">
        <f t="shared" si="5"/>
        <v>7618.0988513161574</v>
      </c>
      <c r="Q34" s="26">
        <f t="shared" si="5"/>
        <v>7211.204037139406</v>
      </c>
      <c r="R34" s="26">
        <f t="shared" si="5"/>
        <v>6892.44563374469</v>
      </c>
      <c r="S34" s="26">
        <f t="shared" si="5"/>
        <v>4857.3174924637497</v>
      </c>
      <c r="T34" s="26">
        <f t="shared" si="5"/>
        <v>6128.0948740970598</v>
      </c>
      <c r="U34" s="26">
        <f t="shared" si="5"/>
        <v>7233.9269671645707</v>
      </c>
      <c r="V34" s="26">
        <f t="shared" si="5"/>
        <v>5470.6178216960216</v>
      </c>
      <c r="W34" s="26">
        <f t="shared" si="5"/>
        <v>3848.5074707703898</v>
      </c>
      <c r="X34" s="26">
        <f t="shared" si="5"/>
        <v>6078.4538048968134</v>
      </c>
      <c r="Y34" s="26">
        <f t="shared" si="5"/>
        <v>5194.6295549941678</v>
      </c>
      <c r="Z34" s="26">
        <f t="shared" si="5"/>
        <v>5249.8755090946688</v>
      </c>
      <c r="AA34" s="26">
        <f t="shared" si="5"/>
        <v>6076.9919215789414</v>
      </c>
      <c r="AB34" s="26">
        <f t="shared" si="5"/>
        <v>5333.6233731696866</v>
      </c>
      <c r="AC34" s="26">
        <f t="shared" si="5"/>
        <v>5629.0312888853132</v>
      </c>
      <c r="AD34" s="26">
        <f t="shared" si="5"/>
        <v>5830.6792642004184</v>
      </c>
      <c r="AE34" s="26">
        <f t="shared" si="5"/>
        <v>4936.2761877549674</v>
      </c>
      <c r="AF34" s="26">
        <f t="shared" si="5"/>
        <v>5175.5783101932375</v>
      </c>
      <c r="AG34" s="26">
        <f>AG35-AG41</f>
        <v>5206.3170384661735</v>
      </c>
      <c r="AH34" s="26">
        <f>AH35-AH41</f>
        <v>4202.5793915842551</v>
      </c>
      <c r="AJ34" s="7"/>
      <c r="AK34" s="70"/>
      <c r="AL34" s="7"/>
      <c r="AM34" s="7"/>
      <c r="AN34" s="7"/>
      <c r="AO34" s="7"/>
      <c r="AP34" s="7"/>
    </row>
    <row r="35" spans="1:42" s="51" customFormat="1" ht="14.25" customHeight="1" x14ac:dyDescent="0.2">
      <c r="A35" s="80"/>
      <c r="B35" s="3" t="s">
        <v>9</v>
      </c>
      <c r="C35" s="3" t="s">
        <v>0</v>
      </c>
      <c r="D35" s="26">
        <f t="shared" ref="D35:AF35" si="6">SUM(D36:D40)</f>
        <v>25911.982295540565</v>
      </c>
      <c r="E35" s="26">
        <f t="shared" si="6"/>
        <v>26177.086143527617</v>
      </c>
      <c r="F35" s="26">
        <f t="shared" si="6"/>
        <v>25175.33068984684</v>
      </c>
      <c r="G35" s="26">
        <f t="shared" si="6"/>
        <v>22851.461319958969</v>
      </c>
      <c r="H35" s="26">
        <f t="shared" si="6"/>
        <v>20433.080966413087</v>
      </c>
      <c r="I35" s="26">
        <f t="shared" si="6"/>
        <v>20435.024979041926</v>
      </c>
      <c r="J35" s="26">
        <f t="shared" si="6"/>
        <v>17331.893293355104</v>
      </c>
      <c r="K35" s="26">
        <f t="shared" si="6"/>
        <v>16765.342502592037</v>
      </c>
      <c r="L35" s="26">
        <f t="shared" si="6"/>
        <v>16019.293951360683</v>
      </c>
      <c r="M35" s="26">
        <f t="shared" si="6"/>
        <v>15614.829686543051</v>
      </c>
      <c r="N35" s="26">
        <f t="shared" si="6"/>
        <v>15034.136499864922</v>
      </c>
      <c r="O35" s="26">
        <f t="shared" si="6"/>
        <v>14820.829321667163</v>
      </c>
      <c r="P35" s="26">
        <f t="shared" si="6"/>
        <v>15822.216618877683</v>
      </c>
      <c r="Q35" s="26">
        <f t="shared" si="6"/>
        <v>15093.164812330957</v>
      </c>
      <c r="R35" s="26">
        <f t="shared" si="6"/>
        <v>15544.440131897803</v>
      </c>
      <c r="S35" s="26">
        <f t="shared" si="6"/>
        <v>13307.799021464751</v>
      </c>
      <c r="T35" s="26">
        <f t="shared" si="6"/>
        <v>14481.681012260573</v>
      </c>
      <c r="U35" s="26">
        <f t="shared" si="6"/>
        <v>15695.534484144171</v>
      </c>
      <c r="V35" s="26">
        <f t="shared" si="6"/>
        <v>14317.697605638958</v>
      </c>
      <c r="W35" s="26">
        <f t="shared" si="6"/>
        <v>12832.7812242244</v>
      </c>
      <c r="X35" s="26">
        <f t="shared" si="6"/>
        <v>14965.627414876775</v>
      </c>
      <c r="Y35" s="26">
        <f t="shared" si="6"/>
        <v>14580.611600154492</v>
      </c>
      <c r="Z35" s="26">
        <f t="shared" si="6"/>
        <v>14617.028695567684</v>
      </c>
      <c r="AA35" s="26">
        <f t="shared" si="6"/>
        <v>15153.024089175935</v>
      </c>
      <c r="AB35" s="26">
        <f t="shared" si="6"/>
        <v>14924.085062852115</v>
      </c>
      <c r="AC35" s="26">
        <f t="shared" si="6"/>
        <v>15036.900892312184</v>
      </c>
      <c r="AD35" s="26">
        <f t="shared" si="6"/>
        <v>14898.666538684465</v>
      </c>
      <c r="AE35" s="26">
        <f t="shared" si="6"/>
        <v>14628.307354133847</v>
      </c>
      <c r="AF35" s="26">
        <f t="shared" si="6"/>
        <v>14511.719589092341</v>
      </c>
      <c r="AG35" s="26">
        <f>SUM(AG36:AG40)</f>
        <v>14640.562268958232</v>
      </c>
      <c r="AH35" s="26">
        <f>SUM(AH36:AH40)</f>
        <v>13650.515362735647</v>
      </c>
      <c r="AJ35" s="7"/>
      <c r="AK35" s="70"/>
      <c r="AL35" s="7"/>
      <c r="AM35" s="7"/>
      <c r="AN35" s="7"/>
      <c r="AO35" s="7"/>
      <c r="AP35" s="7"/>
    </row>
    <row r="36" spans="1:42" ht="14.25" customHeight="1" x14ac:dyDescent="0.2">
      <c r="A36" s="80"/>
      <c r="B36" s="4" t="s">
        <v>10</v>
      </c>
      <c r="C36" s="4" t="s">
        <v>0</v>
      </c>
      <c r="D36" s="25">
        <v>5327.1374223822859</v>
      </c>
      <c r="E36" s="25">
        <v>6005.3294913132086</v>
      </c>
      <c r="F36" s="25">
        <v>5724.4544161660588</v>
      </c>
      <c r="G36" s="25">
        <v>5512.2249912574352</v>
      </c>
      <c r="H36" s="25">
        <v>5337.6764141294125</v>
      </c>
      <c r="I36" s="25">
        <v>5974.1223420810975</v>
      </c>
      <c r="J36" s="25">
        <v>5657.0200908522411</v>
      </c>
      <c r="K36" s="25">
        <v>5596.0976604814314</v>
      </c>
      <c r="L36" s="25">
        <v>5807.3609444528283</v>
      </c>
      <c r="M36" s="25">
        <v>5536.3860400762533</v>
      </c>
      <c r="N36" s="25">
        <v>6511.5626703021935</v>
      </c>
      <c r="O36" s="25">
        <v>6935.0070174890752</v>
      </c>
      <c r="P36" s="25">
        <v>7071.2017769717213</v>
      </c>
      <c r="Q36" s="25">
        <v>7796.3061363450806</v>
      </c>
      <c r="R36" s="25">
        <v>7414.6495816673651</v>
      </c>
      <c r="S36" s="25">
        <v>6420.8234891028096</v>
      </c>
      <c r="T36" s="25">
        <v>6811.5044875064677</v>
      </c>
      <c r="U36" s="25">
        <v>7607.3982848277101</v>
      </c>
      <c r="V36" s="25">
        <v>7990.4249335905442</v>
      </c>
      <c r="W36" s="25">
        <v>7734.0385233439138</v>
      </c>
      <c r="X36" s="25">
        <v>9070.6349970017909</v>
      </c>
      <c r="Y36" s="25">
        <v>8719.2187539672359</v>
      </c>
      <c r="Z36" s="25">
        <v>8625.0570011336258</v>
      </c>
      <c r="AA36" s="25">
        <v>9482.7376484980214</v>
      </c>
      <c r="AB36" s="25">
        <v>9358.5217476162979</v>
      </c>
      <c r="AC36" s="23">
        <v>9591.1907747175901</v>
      </c>
      <c r="AD36" s="31">
        <v>9463.06004051942</v>
      </c>
      <c r="AE36" s="25">
        <v>9173.044639866881</v>
      </c>
      <c r="AF36" s="25">
        <v>9294.5390879797014</v>
      </c>
      <c r="AG36" s="25">
        <v>9112.3954987602228</v>
      </c>
      <c r="AH36" s="25">
        <v>8347.6943894893302</v>
      </c>
      <c r="AI36" s="61"/>
      <c r="AK36" s="70"/>
    </row>
    <row r="37" spans="1:42" ht="14.25" customHeight="1" x14ac:dyDescent="0.2">
      <c r="A37" s="80"/>
      <c r="B37" s="4" t="s">
        <v>11</v>
      </c>
      <c r="C37" s="4" t="s">
        <v>0</v>
      </c>
      <c r="D37" s="25">
        <v>16562.008733624454</v>
      </c>
      <c r="E37" s="25">
        <v>16096.069868995632</v>
      </c>
      <c r="F37" s="25">
        <v>15291.266375545851</v>
      </c>
      <c r="G37" s="25">
        <v>13131.004366812227</v>
      </c>
      <c r="H37" s="25">
        <v>10758.9519650655</v>
      </c>
      <c r="I37" s="25">
        <v>10250.655021834062</v>
      </c>
      <c r="J37" s="25">
        <v>7487.7773362445414</v>
      </c>
      <c r="K37" s="25">
        <v>7033.7368558951957</v>
      </c>
      <c r="L37" s="25">
        <v>6235.5327510917023</v>
      </c>
      <c r="M37" s="25">
        <v>6235.5327510917023</v>
      </c>
      <c r="N37" s="25">
        <v>4929.2096069869003</v>
      </c>
      <c r="O37" s="25">
        <v>4929.2096069869003</v>
      </c>
      <c r="P37" s="25">
        <v>6216.8951965065498</v>
      </c>
      <c r="Q37" s="25">
        <v>5019.855895196506</v>
      </c>
      <c r="R37" s="25">
        <v>5998.3275109170308</v>
      </c>
      <c r="S37" s="25">
        <v>4894.0524017467242</v>
      </c>
      <c r="T37" s="25">
        <v>5718.7641921397371</v>
      </c>
      <c r="U37" s="25">
        <v>6383.7860262008735</v>
      </c>
      <c r="V37" s="25">
        <v>4948.1436681222713</v>
      </c>
      <c r="W37" s="25">
        <v>3750.2656768558945</v>
      </c>
      <c r="X37" s="25">
        <v>4533.3691266375545</v>
      </c>
      <c r="Y37" s="25">
        <v>4460.2463755458512</v>
      </c>
      <c r="Z37" s="25">
        <v>4665.3060698689951</v>
      </c>
      <c r="AA37" s="25">
        <v>4206.1063755458508</v>
      </c>
      <c r="AB37" s="25">
        <v>4067.4472052401748</v>
      </c>
      <c r="AC37" s="23">
        <v>4114.1893449781655</v>
      </c>
      <c r="AD37" s="31">
        <v>4163.9897379912663</v>
      </c>
      <c r="AE37" s="25">
        <v>4164.6886462882094</v>
      </c>
      <c r="AF37" s="25">
        <v>3956.0073362445414</v>
      </c>
      <c r="AG37" s="25">
        <v>4246.3931441048035</v>
      </c>
      <c r="AH37" s="25">
        <v>4032.2434061135368</v>
      </c>
      <c r="AI37" s="61"/>
      <c r="AK37" s="70"/>
    </row>
    <row r="38" spans="1:42" ht="14.25" customHeight="1" x14ac:dyDescent="0.2">
      <c r="A38" s="80"/>
      <c r="B38" s="4" t="s">
        <v>12</v>
      </c>
      <c r="C38" s="4" t="s">
        <v>0</v>
      </c>
      <c r="D38" s="25">
        <v>3375.8478367930643</v>
      </c>
      <c r="E38" s="25">
        <v>3450.3141099984732</v>
      </c>
      <c r="F38" s="25">
        <v>3549.2018334868399</v>
      </c>
      <c r="G38" s="25">
        <v>3627.5190841064673</v>
      </c>
      <c r="H38" s="25">
        <v>3779.9574959096367</v>
      </c>
      <c r="I38" s="25">
        <v>3684.290426093602</v>
      </c>
      <c r="J38" s="25">
        <v>3679.174564167949</v>
      </c>
      <c r="K38" s="25">
        <v>3639.4446959632305</v>
      </c>
      <c r="L38" s="25">
        <v>3498.4402342866465</v>
      </c>
      <c r="M38" s="25">
        <v>3383.4254157705373</v>
      </c>
      <c r="N38" s="25">
        <v>3148.2617495418554</v>
      </c>
      <c r="O38" s="25">
        <v>2520.3795364231951</v>
      </c>
      <c r="P38" s="25">
        <v>2110.1692953251263</v>
      </c>
      <c r="Q38" s="25">
        <v>1852.8960441996301</v>
      </c>
      <c r="R38" s="25">
        <v>1704.6633796702731</v>
      </c>
      <c r="S38" s="25">
        <v>1568.3206344994589</v>
      </c>
      <c r="T38" s="25">
        <v>1533.6319928034779</v>
      </c>
      <c r="U38" s="25">
        <v>1291.3926431588577</v>
      </c>
      <c r="V38" s="25">
        <v>961.6561955862519</v>
      </c>
      <c r="W38" s="25">
        <v>942.19792308836122</v>
      </c>
      <c r="X38" s="25">
        <v>947.90903555391731</v>
      </c>
      <c r="Y38" s="25">
        <v>994.71162102580809</v>
      </c>
      <c r="Z38" s="25">
        <v>920.29261429050325</v>
      </c>
      <c r="AA38" s="25">
        <v>1056.9739468860541</v>
      </c>
      <c r="AB38" s="25">
        <v>1098.2047335837378</v>
      </c>
      <c r="AC38" s="23">
        <v>932.25885567913269</v>
      </c>
      <c r="AD38" s="31">
        <v>869.41322697658927</v>
      </c>
      <c r="AE38" s="25">
        <v>886.03483281368824</v>
      </c>
      <c r="AF38" s="25">
        <v>860.04079078799271</v>
      </c>
      <c r="AG38" s="25">
        <v>877.69614142558828</v>
      </c>
      <c r="AH38" s="25">
        <v>863.83217186214108</v>
      </c>
      <c r="AI38" s="61"/>
      <c r="AK38" s="70"/>
    </row>
    <row r="39" spans="1:42" ht="14.25" customHeight="1" x14ac:dyDescent="0.2">
      <c r="A39" s="80"/>
      <c r="B39" s="4" t="s">
        <v>13</v>
      </c>
      <c r="C39" s="4" t="s">
        <v>0</v>
      </c>
      <c r="D39" s="23">
        <v>57.502771004331869</v>
      </c>
      <c r="E39" s="23">
        <v>59.497790946493474</v>
      </c>
      <c r="F39" s="23">
        <v>67.963962270061131</v>
      </c>
      <c r="G39" s="23">
        <v>61.519685733755452</v>
      </c>
      <c r="H39" s="23">
        <v>60.372940021572049</v>
      </c>
      <c r="I39" s="23">
        <v>51.343903665021834</v>
      </c>
      <c r="J39" s="23">
        <v>32.877639601877725</v>
      </c>
      <c r="K39" s="23">
        <v>39.411434068820952</v>
      </c>
      <c r="L39" s="23">
        <v>35.587801157161572</v>
      </c>
      <c r="M39" s="23">
        <v>37.805628547117905</v>
      </c>
      <c r="N39" s="23">
        <v>33.354972033973795</v>
      </c>
      <c r="O39" s="23">
        <v>32.044452049650651</v>
      </c>
      <c r="P39" s="23">
        <v>31.40030115021834</v>
      </c>
      <c r="Q39" s="23">
        <v>36.677040920436681</v>
      </c>
      <c r="R39" s="23">
        <v>41.067418563100432</v>
      </c>
      <c r="S39" s="23">
        <v>38.12132371056768</v>
      </c>
      <c r="T39" s="23">
        <v>32.962844415109167</v>
      </c>
      <c r="U39" s="23">
        <v>33.596776656244543</v>
      </c>
      <c r="V39" s="23">
        <v>36.975161927030562</v>
      </c>
      <c r="W39" s="23">
        <v>31.698454437467248</v>
      </c>
      <c r="X39" s="23">
        <v>39.456870629999997</v>
      </c>
      <c r="Y39" s="23">
        <v>40.109973429563318</v>
      </c>
      <c r="Z39" s="23">
        <v>38.693184460829691</v>
      </c>
      <c r="AA39" s="23">
        <v>40.842136241746715</v>
      </c>
      <c r="AB39" s="23">
        <v>41.922533665283844</v>
      </c>
      <c r="AC39" s="23">
        <v>45.002893297292573</v>
      </c>
      <c r="AD39" s="23">
        <v>49.203037791921396</v>
      </c>
      <c r="AE39" s="23">
        <v>52.102670855633193</v>
      </c>
      <c r="AF39" s="23">
        <v>49.184259363668119</v>
      </c>
      <c r="AG39" s="25">
        <v>52.455676672183401</v>
      </c>
      <c r="AH39" s="25">
        <v>55.043868665502181</v>
      </c>
      <c r="AI39" s="61"/>
      <c r="AK39" s="70"/>
    </row>
    <row r="40" spans="1:42" ht="14.25" customHeight="1" x14ac:dyDescent="0.2">
      <c r="A40" s="80"/>
      <c r="B40" s="4" t="s">
        <v>15</v>
      </c>
      <c r="C40" s="4" t="s">
        <v>0</v>
      </c>
      <c r="D40" s="32">
        <v>589.48553173642858</v>
      </c>
      <c r="E40" s="32">
        <v>565.8748822738138</v>
      </c>
      <c r="F40" s="32">
        <v>542.44410237803186</v>
      </c>
      <c r="G40" s="32">
        <v>519.19319204908243</v>
      </c>
      <c r="H40" s="32">
        <v>496.12215128696567</v>
      </c>
      <c r="I40" s="32">
        <v>474.61328536814125</v>
      </c>
      <c r="J40" s="32">
        <v>475.04366248849777</v>
      </c>
      <c r="K40" s="32">
        <v>456.6518561833584</v>
      </c>
      <c r="L40" s="32">
        <v>442.37222037234199</v>
      </c>
      <c r="M40" s="32">
        <v>421.67985105744248</v>
      </c>
      <c r="N40" s="32">
        <v>411.74750100000006</v>
      </c>
      <c r="O40" s="32">
        <v>404.18870871833985</v>
      </c>
      <c r="P40" s="32">
        <v>392.55004892406686</v>
      </c>
      <c r="Q40" s="32">
        <v>387.4296956693052</v>
      </c>
      <c r="R40" s="32">
        <v>385.7322410800345</v>
      </c>
      <c r="S40" s="32">
        <v>386.48117240518974</v>
      </c>
      <c r="T40" s="32">
        <v>384.81749539578283</v>
      </c>
      <c r="U40" s="32">
        <v>379.36075330048584</v>
      </c>
      <c r="V40" s="32">
        <v>380.49764641285935</v>
      </c>
      <c r="W40" s="32">
        <v>374.58064649876553</v>
      </c>
      <c r="X40" s="32">
        <v>374.2573850535141</v>
      </c>
      <c r="Y40" s="32">
        <v>366.32487618603363</v>
      </c>
      <c r="Z40" s="32">
        <v>367.67982581373047</v>
      </c>
      <c r="AA40" s="32">
        <v>366.36398200426174</v>
      </c>
      <c r="AB40" s="32">
        <v>357.98884274662151</v>
      </c>
      <c r="AC40" s="32">
        <v>354.25902364000325</v>
      </c>
      <c r="AD40" s="32">
        <v>353.0004954052701</v>
      </c>
      <c r="AE40" s="32">
        <v>352.43656430943656</v>
      </c>
      <c r="AF40" s="32">
        <v>351.94811471643777</v>
      </c>
      <c r="AG40" s="25">
        <v>351.62180799543393</v>
      </c>
      <c r="AH40" s="25">
        <v>351.70152660513691</v>
      </c>
      <c r="AI40" s="61"/>
      <c r="AK40" s="70"/>
    </row>
    <row r="41" spans="1:42" s="51" customFormat="1" ht="14.25" customHeight="1" x14ac:dyDescent="0.2">
      <c r="A41" s="80"/>
      <c r="B41" s="3" t="s">
        <v>16</v>
      </c>
      <c r="C41" s="3" t="s">
        <v>0</v>
      </c>
      <c r="D41" s="26">
        <f t="shared" ref="D41:AF41" si="7">D42+D43</f>
        <v>5932.1994953043304</v>
      </c>
      <c r="E41" s="26">
        <f t="shared" si="7"/>
        <v>6120.4595968220037</v>
      </c>
      <c r="F41" s="26">
        <f t="shared" si="7"/>
        <v>6142.0178403849641</v>
      </c>
      <c r="G41" s="26">
        <f t="shared" si="7"/>
        <v>6273.4373947576605</v>
      </c>
      <c r="H41" s="26">
        <f t="shared" si="7"/>
        <v>5745.6857054057382</v>
      </c>
      <c r="I41" s="26">
        <f t="shared" si="7"/>
        <v>5660.3703650442121</v>
      </c>
      <c r="J41" s="26">
        <f t="shared" si="7"/>
        <v>7704.2117501692264</v>
      </c>
      <c r="K41" s="26">
        <f t="shared" si="7"/>
        <v>7410.6187039302804</v>
      </c>
      <c r="L41" s="26">
        <f t="shared" si="7"/>
        <v>7542.8986372371137</v>
      </c>
      <c r="M41" s="26">
        <f t="shared" si="7"/>
        <v>8299.7756961834693</v>
      </c>
      <c r="N41" s="26">
        <f t="shared" si="7"/>
        <v>7918.6851312836125</v>
      </c>
      <c r="O41" s="26">
        <f t="shared" si="7"/>
        <v>7956.1471915831089</v>
      </c>
      <c r="P41" s="26">
        <f t="shared" si="7"/>
        <v>8204.1177675615254</v>
      </c>
      <c r="Q41" s="26">
        <f t="shared" si="7"/>
        <v>7881.960775191551</v>
      </c>
      <c r="R41" s="26">
        <f t="shared" si="7"/>
        <v>8651.9944981531135</v>
      </c>
      <c r="S41" s="26">
        <f t="shared" si="7"/>
        <v>8450.481529001001</v>
      </c>
      <c r="T41" s="26">
        <f t="shared" si="7"/>
        <v>8353.5861381635132</v>
      </c>
      <c r="U41" s="26">
        <f t="shared" si="7"/>
        <v>8461.6075169796004</v>
      </c>
      <c r="V41" s="26">
        <f t="shared" si="7"/>
        <v>8847.079783942936</v>
      </c>
      <c r="W41" s="26">
        <f t="shared" si="7"/>
        <v>8984.2737534540101</v>
      </c>
      <c r="X41" s="26">
        <f t="shared" si="7"/>
        <v>8887.1736099799618</v>
      </c>
      <c r="Y41" s="26">
        <f t="shared" si="7"/>
        <v>9385.9820451603246</v>
      </c>
      <c r="Z41" s="26">
        <f t="shared" si="7"/>
        <v>9367.153186473015</v>
      </c>
      <c r="AA41" s="26">
        <f t="shared" si="7"/>
        <v>9076.0321675969935</v>
      </c>
      <c r="AB41" s="26">
        <f t="shared" si="7"/>
        <v>9590.4616896824282</v>
      </c>
      <c r="AC41" s="26">
        <f t="shared" si="7"/>
        <v>9407.8696034268705</v>
      </c>
      <c r="AD41" s="26">
        <f t="shared" si="7"/>
        <v>9067.9872744840468</v>
      </c>
      <c r="AE41" s="26">
        <f t="shared" si="7"/>
        <v>9692.0311663788798</v>
      </c>
      <c r="AF41" s="26">
        <f t="shared" si="7"/>
        <v>9336.1412788991038</v>
      </c>
      <c r="AG41" s="26">
        <f>AG42+AG43</f>
        <v>9434.2452304920589</v>
      </c>
      <c r="AH41" s="26">
        <f>AH42+AH43</f>
        <v>9447.9359711513916</v>
      </c>
      <c r="AJ41" s="7"/>
      <c r="AK41" s="70"/>
      <c r="AL41" s="7"/>
      <c r="AM41" s="7"/>
      <c r="AN41" s="7"/>
      <c r="AO41" s="7"/>
      <c r="AP41" s="7"/>
    </row>
    <row r="42" spans="1:42" ht="14.25" customHeight="1" x14ac:dyDescent="0.2">
      <c r="A42" s="80"/>
      <c r="B42" s="4" t="s">
        <v>17</v>
      </c>
      <c r="C42" s="4" t="s">
        <v>0</v>
      </c>
      <c r="D42" s="25">
        <v>822.77178363101223</v>
      </c>
      <c r="E42" s="25">
        <v>1013.7498827909242</v>
      </c>
      <c r="F42" s="25">
        <v>1180.0356258930356</v>
      </c>
      <c r="G42" s="25">
        <v>1279.3835022438545</v>
      </c>
      <c r="H42" s="25">
        <v>1190.7879007450442</v>
      </c>
      <c r="I42" s="25">
        <v>777.7794340181598</v>
      </c>
      <c r="J42" s="25">
        <v>823.76562507430003</v>
      </c>
      <c r="K42" s="25">
        <v>1089.6929687145655</v>
      </c>
      <c r="L42" s="25">
        <v>1210.7250695942887</v>
      </c>
      <c r="M42" s="25">
        <v>1193.002259661524</v>
      </c>
      <c r="N42" s="25">
        <v>1149.6144530614868</v>
      </c>
      <c r="O42" s="25">
        <v>751.95651214576731</v>
      </c>
      <c r="P42" s="25">
        <v>939.9413602223118</v>
      </c>
      <c r="Q42" s="25">
        <v>654.47781271488509</v>
      </c>
      <c r="R42" s="25">
        <v>1412.3547290832332</v>
      </c>
      <c r="S42" s="25">
        <v>1180.2866844489486</v>
      </c>
      <c r="T42" s="25">
        <v>1071.0014902128116</v>
      </c>
      <c r="U42" s="25">
        <v>1084.4260234628368</v>
      </c>
      <c r="V42" s="25">
        <v>1324.7147602680061</v>
      </c>
      <c r="W42" s="25">
        <v>1363.8923431161404</v>
      </c>
      <c r="X42" s="25">
        <v>1119.3288805143561</v>
      </c>
      <c r="Y42" s="25">
        <v>1531.7643573885259</v>
      </c>
      <c r="Z42" s="25">
        <v>1520.8485004164672</v>
      </c>
      <c r="AA42" s="25">
        <v>1291.9386102357885</v>
      </c>
      <c r="AB42" s="25">
        <v>1598.9012488922447</v>
      </c>
      <c r="AC42" s="23">
        <v>1443.3225122681545</v>
      </c>
      <c r="AD42" s="31">
        <v>1115.2796249387852</v>
      </c>
      <c r="AE42" s="25">
        <v>1783.8687010407841</v>
      </c>
      <c r="AF42" s="25">
        <v>1279.8995120403247</v>
      </c>
      <c r="AG42" s="25">
        <v>1556.9146670752893</v>
      </c>
      <c r="AH42" s="25">
        <v>1523.2608266547109</v>
      </c>
      <c r="AI42" s="61"/>
      <c r="AK42" s="70"/>
    </row>
    <row r="43" spans="1:42" ht="14.25" customHeight="1" x14ac:dyDescent="0.2">
      <c r="A43" s="80"/>
      <c r="B43" s="4" t="s">
        <v>124</v>
      </c>
      <c r="C43" s="4" t="s">
        <v>0</v>
      </c>
      <c r="D43" s="54">
        <v>5109.4277116733183</v>
      </c>
      <c r="E43" s="54">
        <v>5106.7097140310798</v>
      </c>
      <c r="F43" s="54">
        <v>4961.9822144919281</v>
      </c>
      <c r="G43" s="54">
        <v>4994.0538925138062</v>
      </c>
      <c r="H43" s="54">
        <v>4554.8978046606935</v>
      </c>
      <c r="I43" s="54">
        <v>4882.5909310260522</v>
      </c>
      <c r="J43" s="54">
        <v>6880.4461250949262</v>
      </c>
      <c r="K43" s="54">
        <v>6320.9257352157147</v>
      </c>
      <c r="L43" s="54">
        <v>6332.1735676428252</v>
      </c>
      <c r="M43" s="54">
        <v>7106.7734365219458</v>
      </c>
      <c r="N43" s="54">
        <v>6769.0706782221259</v>
      </c>
      <c r="O43" s="54">
        <v>7204.1906794373417</v>
      </c>
      <c r="P43" s="54">
        <v>7264.1764073392142</v>
      </c>
      <c r="Q43" s="54">
        <v>7227.4829624766662</v>
      </c>
      <c r="R43" s="54">
        <v>7239.6397690698795</v>
      </c>
      <c r="S43" s="54">
        <v>7270.1948445520529</v>
      </c>
      <c r="T43" s="54">
        <v>7282.5846479507018</v>
      </c>
      <c r="U43" s="54">
        <v>7377.181493516764</v>
      </c>
      <c r="V43" s="54">
        <v>7522.3650236749309</v>
      </c>
      <c r="W43" s="54">
        <v>7620.38141033787</v>
      </c>
      <c r="X43" s="54">
        <v>7767.8447294656062</v>
      </c>
      <c r="Y43" s="54">
        <v>7854.2176877717984</v>
      </c>
      <c r="Z43" s="54">
        <v>7846.3046860565482</v>
      </c>
      <c r="AA43" s="54">
        <v>7784.093557361206</v>
      </c>
      <c r="AB43" s="54">
        <v>7991.5604407901837</v>
      </c>
      <c r="AC43" s="54">
        <v>7964.5470911587154</v>
      </c>
      <c r="AD43" s="55">
        <v>7952.707649545262</v>
      </c>
      <c r="AE43" s="25">
        <v>7908.162465338095</v>
      </c>
      <c r="AF43" s="25">
        <v>8056.2417668587796</v>
      </c>
      <c r="AG43" s="25">
        <v>7877.33056341677</v>
      </c>
      <c r="AH43" s="25">
        <v>7924.6751444966812</v>
      </c>
      <c r="AI43" s="61"/>
      <c r="AK43" s="70"/>
    </row>
    <row r="44" spans="1:42" s="51" customFormat="1" ht="14.25" customHeight="1" x14ac:dyDescent="0.2">
      <c r="A44" s="81"/>
      <c r="B44" s="3" t="s">
        <v>30</v>
      </c>
      <c r="C44" s="3" t="s">
        <v>1</v>
      </c>
      <c r="D44" s="26">
        <f t="shared" ref="D44:AF44" si="8">D41/D35*100</f>
        <v>22.893653706784363</v>
      </c>
      <c r="E44" s="26">
        <f t="shared" si="8"/>
        <v>23.380981226343675</v>
      </c>
      <c r="F44" s="26">
        <f t="shared" si="8"/>
        <v>24.3969698593156</v>
      </c>
      <c r="G44" s="26">
        <f t="shared" si="8"/>
        <v>27.453112546803744</v>
      </c>
      <c r="H44" s="26">
        <f t="shared" si="8"/>
        <v>28.119526932087329</v>
      </c>
      <c r="I44" s="26">
        <f t="shared" si="8"/>
        <v>27.699356232005901</v>
      </c>
      <c r="J44" s="26">
        <f t="shared" si="8"/>
        <v>44.451068442262759</v>
      </c>
      <c r="K44" s="26">
        <f t="shared" si="8"/>
        <v>44.202011994592702</v>
      </c>
      <c r="L44" s="26">
        <f t="shared" si="8"/>
        <v>47.086336389978143</v>
      </c>
      <c r="M44" s="26">
        <f t="shared" si="8"/>
        <v>53.153161851878941</v>
      </c>
      <c r="N44" s="26">
        <f t="shared" si="8"/>
        <v>52.671366468933947</v>
      </c>
      <c r="O44" s="26">
        <f t="shared" si="8"/>
        <v>53.682199686030387</v>
      </c>
      <c r="P44" s="26">
        <f t="shared" si="8"/>
        <v>51.851886275991767</v>
      </c>
      <c r="Q44" s="26">
        <f t="shared" si="8"/>
        <v>52.222054639939209</v>
      </c>
      <c r="R44" s="26">
        <f t="shared" si="8"/>
        <v>55.659737016831379</v>
      </c>
      <c r="S44" s="26">
        <f t="shared" si="8"/>
        <v>63.500219047273234</v>
      </c>
      <c r="T44" s="26">
        <f t="shared" si="8"/>
        <v>57.683815373996616</v>
      </c>
      <c r="U44" s="26">
        <f t="shared" si="8"/>
        <v>53.910923043287404</v>
      </c>
      <c r="V44" s="26">
        <f t="shared" si="8"/>
        <v>61.79121830634665</v>
      </c>
      <c r="W44" s="26">
        <f t="shared" si="8"/>
        <v>70.01033989806065</v>
      </c>
      <c r="X44" s="26">
        <f t="shared" si="8"/>
        <v>59.383902616375117</v>
      </c>
      <c r="Y44" s="26">
        <f t="shared" si="8"/>
        <v>64.373033879188384</v>
      </c>
      <c r="Z44" s="26">
        <f t="shared" si="8"/>
        <v>64.083839346319493</v>
      </c>
      <c r="AA44" s="26">
        <f t="shared" si="8"/>
        <v>59.895847285560379</v>
      </c>
      <c r="AB44" s="26">
        <f t="shared" si="8"/>
        <v>64.261639151027538</v>
      </c>
      <c r="AC44" s="26">
        <f t="shared" si="8"/>
        <v>62.565216534989396</v>
      </c>
      <c r="AD44" s="26">
        <f t="shared" si="8"/>
        <v>60.864422000042559</v>
      </c>
      <c r="AE44" s="26">
        <f t="shared" si="8"/>
        <v>66.255315339952759</v>
      </c>
      <c r="AF44" s="26">
        <f t="shared" si="8"/>
        <v>64.335182481864976</v>
      </c>
      <c r="AG44" s="26">
        <f>AG41/AG35*100</f>
        <v>64.439090911795731</v>
      </c>
      <c r="AH44" s="26">
        <f>AH41/AH35*100</f>
        <v>69.213034966746974</v>
      </c>
      <c r="AJ44" s="7"/>
      <c r="AK44" s="70"/>
      <c r="AL44" s="7"/>
      <c r="AM44" s="7"/>
      <c r="AN44" s="7"/>
      <c r="AO44" s="7"/>
      <c r="AP44" s="7"/>
    </row>
    <row r="45" spans="1:42" ht="18" x14ac:dyDescent="0.25">
      <c r="A45" s="76" t="s">
        <v>31</v>
      </c>
      <c r="B45" s="17" t="s">
        <v>78</v>
      </c>
      <c r="C45" s="17"/>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K45" s="70"/>
    </row>
    <row r="46" spans="1:42" ht="15.75" x14ac:dyDescent="0.25">
      <c r="A46" s="80"/>
      <c r="B46" s="3" t="s">
        <v>32</v>
      </c>
      <c r="C46" s="3" t="s">
        <v>79</v>
      </c>
      <c r="D46" s="33">
        <v>8.7878481965409261</v>
      </c>
      <c r="E46" s="33">
        <v>8.714342626362825</v>
      </c>
      <c r="F46" s="33">
        <v>8.6600073905392243</v>
      </c>
      <c r="G46" s="33">
        <v>8.5866319505594912</v>
      </c>
      <c r="H46" s="33">
        <v>8.5600373309600979</v>
      </c>
      <c r="I46" s="33">
        <v>8.5129816696881537</v>
      </c>
      <c r="J46" s="33">
        <v>8.3779290216962803</v>
      </c>
      <c r="K46" s="33">
        <v>8.1772747290346537</v>
      </c>
      <c r="L46" s="33">
        <v>8.1610804105102481</v>
      </c>
      <c r="M46" s="33">
        <v>8.1033833078042239</v>
      </c>
      <c r="N46" s="33">
        <v>8.1000781132472817</v>
      </c>
      <c r="O46" s="33">
        <v>8.2471494457681676</v>
      </c>
      <c r="P46" s="33">
        <v>8.1478422453227282</v>
      </c>
      <c r="Q46" s="33">
        <v>8.0307759679898538</v>
      </c>
      <c r="R46" s="33">
        <v>7.9465909491096465</v>
      </c>
      <c r="S46" s="33">
        <v>8.0464706766485428</v>
      </c>
      <c r="T46" s="33">
        <v>8.0224944637449518</v>
      </c>
      <c r="U46" s="33">
        <v>8.1092888536844487</v>
      </c>
      <c r="V46" s="33">
        <v>8.2288582122152985</v>
      </c>
      <c r="W46" s="33">
        <v>8.1015255413873177</v>
      </c>
      <c r="X46" s="33">
        <v>8.2238432264777224</v>
      </c>
      <c r="Y46" s="33">
        <v>8.1215359113304242</v>
      </c>
      <c r="Z46" s="33">
        <v>8.1507380772809057</v>
      </c>
      <c r="AA46" s="33">
        <v>8.0805632729509078</v>
      </c>
      <c r="AB46" s="33">
        <v>8.190197328208459</v>
      </c>
      <c r="AC46" s="33">
        <v>8.127204149027861</v>
      </c>
      <c r="AD46" s="33">
        <v>8.107320506603676</v>
      </c>
      <c r="AE46" s="33">
        <v>8.1249907077303689</v>
      </c>
      <c r="AF46" s="33">
        <v>8.0211262135185653</v>
      </c>
      <c r="AG46" s="33">
        <v>8.0360524083381684</v>
      </c>
      <c r="AH46" s="9">
        <v>7.9625269305299549</v>
      </c>
      <c r="AI46" s="61"/>
      <c r="AK46" s="70"/>
    </row>
    <row r="47" spans="1:42" ht="17.25" customHeight="1" x14ac:dyDescent="0.25">
      <c r="A47" s="80"/>
      <c r="B47" s="4" t="s">
        <v>80</v>
      </c>
      <c r="C47" s="4" t="s">
        <v>81</v>
      </c>
      <c r="D47" s="34">
        <v>3.5439576962269133</v>
      </c>
      <c r="E47" s="34">
        <v>3.5485888866753346</v>
      </c>
      <c r="F47" s="34">
        <v>3.4873632616534262</v>
      </c>
      <c r="G47" s="34">
        <v>3.4390181785580047</v>
      </c>
      <c r="H47" s="34">
        <v>3.458414971554415</v>
      </c>
      <c r="I47" s="34">
        <v>3.4689216151498363</v>
      </c>
      <c r="J47" s="34">
        <v>3.4671366739699971</v>
      </c>
      <c r="K47" s="34">
        <v>3.3894232721503399</v>
      </c>
      <c r="L47" s="34">
        <v>3.3634118310448029</v>
      </c>
      <c r="M47" s="34">
        <v>3.3169064512332462</v>
      </c>
      <c r="N47" s="34">
        <v>3.3175748921052914</v>
      </c>
      <c r="O47" s="34">
        <v>3.3452096964544769</v>
      </c>
      <c r="P47" s="34">
        <v>3.3274276459789527</v>
      </c>
      <c r="Q47" s="34">
        <v>3.2934855611353968</v>
      </c>
      <c r="R47" s="34">
        <v>3.2774751216147124</v>
      </c>
      <c r="S47" s="34">
        <v>3.3228304610685075</v>
      </c>
      <c r="T47" s="34">
        <v>3.3468612391265409</v>
      </c>
      <c r="U47" s="34">
        <v>3.3683034087860797</v>
      </c>
      <c r="V47" s="34">
        <v>3.4681263896071681</v>
      </c>
      <c r="W47" s="34">
        <v>3.4099555415996301</v>
      </c>
      <c r="X47" s="34">
        <v>3.3855142131402851</v>
      </c>
      <c r="Y47" s="34">
        <v>3.3785676537870293</v>
      </c>
      <c r="Z47" s="34">
        <v>3.3883226261699622</v>
      </c>
      <c r="AA47" s="34">
        <v>3.354173310719379</v>
      </c>
      <c r="AB47" s="34">
        <v>3.374459713956413</v>
      </c>
      <c r="AC47" s="34">
        <v>3.3640208259769517</v>
      </c>
      <c r="AD47" s="34">
        <v>3.3494451993071825</v>
      </c>
      <c r="AE47" s="34">
        <v>3.3202260846891578</v>
      </c>
      <c r="AF47" s="5">
        <v>3.3150315981011813</v>
      </c>
      <c r="AG47" s="5">
        <v>3.2731360715577975</v>
      </c>
      <c r="AH47" s="5">
        <v>3.2542194905185502</v>
      </c>
      <c r="AI47" s="61"/>
      <c r="AK47" s="70"/>
    </row>
    <row r="48" spans="1:42" ht="16.5" customHeight="1" x14ac:dyDescent="0.25">
      <c r="A48" s="80"/>
      <c r="B48" s="4" t="s">
        <v>116</v>
      </c>
      <c r="C48" s="4" t="s">
        <v>81</v>
      </c>
      <c r="D48" s="5">
        <v>1.1298686208496718</v>
      </c>
      <c r="E48" s="5">
        <v>1.120410296588451</v>
      </c>
      <c r="F48" s="5">
        <v>1.1074291453113356</v>
      </c>
      <c r="G48" s="5">
        <v>1.1040524594838332</v>
      </c>
      <c r="H48" s="5">
        <v>1.0928538542570569</v>
      </c>
      <c r="I48" s="5">
        <v>1.0911751895751691</v>
      </c>
      <c r="J48" s="5">
        <v>1.057274718244114</v>
      </c>
      <c r="K48" s="5">
        <v>1.0286802485323918</v>
      </c>
      <c r="L48" s="5">
        <v>1.0323054740719029</v>
      </c>
      <c r="M48" s="5">
        <v>1.030675010574279</v>
      </c>
      <c r="N48" s="5">
        <v>1.0100214962672505</v>
      </c>
      <c r="O48" s="5">
        <v>1.0236167712049684</v>
      </c>
      <c r="P48" s="5">
        <v>1.0124099830229769</v>
      </c>
      <c r="Q48" s="5">
        <v>1.0041497077514856</v>
      </c>
      <c r="R48" s="5">
        <v>1.0035689939813006</v>
      </c>
      <c r="S48" s="5">
        <v>1.0275519891426301</v>
      </c>
      <c r="T48" s="5">
        <v>1.0425047478880425</v>
      </c>
      <c r="U48" s="5">
        <v>1.0428436750923944</v>
      </c>
      <c r="V48" s="5">
        <v>1.0472480974936584</v>
      </c>
      <c r="W48" s="5">
        <v>1.0356885131527482</v>
      </c>
      <c r="X48" s="5">
        <v>1.0379186579987794</v>
      </c>
      <c r="Y48" s="5">
        <v>1.036750347814096</v>
      </c>
      <c r="Z48" s="5">
        <v>1.0335260363525818</v>
      </c>
      <c r="AA48" s="5">
        <v>1.0210197410014852</v>
      </c>
      <c r="AB48" s="5">
        <v>1.0301494921326317</v>
      </c>
      <c r="AC48" s="5">
        <v>1.0262401377304156</v>
      </c>
      <c r="AD48" s="34">
        <v>1.0102844884275033</v>
      </c>
      <c r="AE48" s="5">
        <v>0.99854077782905026</v>
      </c>
      <c r="AF48" s="5">
        <v>0.98509170887881026</v>
      </c>
      <c r="AG48" s="5">
        <v>0.95956840430292134</v>
      </c>
      <c r="AH48" s="5">
        <v>0.95037906366449521</v>
      </c>
      <c r="AI48" s="61"/>
      <c r="AK48" s="70"/>
    </row>
    <row r="49" spans="1:37" ht="16.5" customHeight="1" x14ac:dyDescent="0.25">
      <c r="A49" s="80"/>
      <c r="B49" s="4" t="s">
        <v>117</v>
      </c>
      <c r="C49" s="4" t="s">
        <v>81</v>
      </c>
      <c r="D49" s="5">
        <v>1.8590796934988807</v>
      </c>
      <c r="E49" s="5">
        <v>1.8394811232826729</v>
      </c>
      <c r="F49" s="5">
        <v>1.8287641660672564</v>
      </c>
      <c r="G49" s="5">
        <v>1.7924652096045548</v>
      </c>
      <c r="H49" s="5">
        <v>1.7703475395806079</v>
      </c>
      <c r="I49" s="5">
        <v>1.7690584845492909</v>
      </c>
      <c r="J49" s="5">
        <v>1.7269121775495717</v>
      </c>
      <c r="K49" s="5">
        <v>1.6258554732574562</v>
      </c>
      <c r="L49" s="5">
        <v>1.6141919128414348</v>
      </c>
      <c r="M49" s="5">
        <v>1.6137992802278773</v>
      </c>
      <c r="N49" s="5">
        <v>1.6172072570904772</v>
      </c>
      <c r="O49" s="5">
        <v>1.6101964794621089</v>
      </c>
      <c r="P49" s="5">
        <v>1.5879006521777419</v>
      </c>
      <c r="Q49" s="5">
        <v>1.546539414443449</v>
      </c>
      <c r="R49" s="5">
        <v>1.536198300188411</v>
      </c>
      <c r="S49" s="5">
        <v>1.5414097169556948</v>
      </c>
      <c r="T49" s="5">
        <v>1.5408352657830926</v>
      </c>
      <c r="U49" s="5">
        <v>1.5738653768251571</v>
      </c>
      <c r="V49" s="5">
        <v>1.5655335110922868</v>
      </c>
      <c r="W49" s="5">
        <v>1.5413380806611718</v>
      </c>
      <c r="X49" s="5">
        <v>1.5851069887360301</v>
      </c>
      <c r="Y49" s="5">
        <v>1.5519850503793233</v>
      </c>
      <c r="Z49" s="5">
        <v>1.5499238871047067</v>
      </c>
      <c r="AA49" s="5">
        <v>1.536435707289912</v>
      </c>
      <c r="AB49" s="5">
        <v>1.6187260747768706</v>
      </c>
      <c r="AC49" s="5">
        <v>1.5585623293183224</v>
      </c>
      <c r="AD49" s="34">
        <v>1.5500990976485232</v>
      </c>
      <c r="AE49" s="5">
        <v>1.5696740080903475</v>
      </c>
      <c r="AF49" s="5">
        <v>1.5357343951906037</v>
      </c>
      <c r="AG49" s="5">
        <v>1.5049563475801013</v>
      </c>
      <c r="AH49" s="5">
        <v>1.5075186396190492</v>
      </c>
      <c r="AI49" s="61"/>
      <c r="AK49" s="70"/>
    </row>
    <row r="50" spans="1:37" ht="16.5" customHeight="1" x14ac:dyDescent="0.25">
      <c r="A50" s="80"/>
      <c r="B50" s="4" t="s">
        <v>33</v>
      </c>
      <c r="C50" s="4" t="s">
        <v>81</v>
      </c>
      <c r="D50" s="5">
        <v>0.82551495180679968</v>
      </c>
      <c r="E50" s="5">
        <v>0.82486307618404275</v>
      </c>
      <c r="F50" s="5">
        <v>0.82295475931848205</v>
      </c>
      <c r="G50" s="5">
        <v>0.82215465810499255</v>
      </c>
      <c r="H50" s="5">
        <v>0.82128907488237068</v>
      </c>
      <c r="I50" s="5">
        <v>0.8198299331096075</v>
      </c>
      <c r="J50" s="5">
        <v>0.81895106787891381</v>
      </c>
      <c r="K50" s="5">
        <v>0.81697707324474989</v>
      </c>
      <c r="L50" s="5">
        <v>0.81612159710631704</v>
      </c>
      <c r="M50" s="5">
        <v>0.81516565280011188</v>
      </c>
      <c r="N50" s="5">
        <v>0.81349827862776047</v>
      </c>
      <c r="O50" s="5">
        <v>0.79949389385935965</v>
      </c>
      <c r="P50" s="5">
        <v>0.78629116494836881</v>
      </c>
      <c r="Q50" s="5">
        <v>0.75434161896572394</v>
      </c>
      <c r="R50" s="5">
        <v>0.75751072592383528</v>
      </c>
      <c r="S50" s="5">
        <v>0.75586138103146383</v>
      </c>
      <c r="T50" s="5">
        <v>0.73530123744138542</v>
      </c>
      <c r="U50" s="5">
        <v>0.70349728455469207</v>
      </c>
      <c r="V50" s="5">
        <v>0.70357490911191378</v>
      </c>
      <c r="W50" s="5">
        <v>0.70373764305430775</v>
      </c>
      <c r="X50" s="5">
        <v>0.70654035790988479</v>
      </c>
      <c r="Y50" s="5">
        <v>0.67348987560603901</v>
      </c>
      <c r="Z50" s="5">
        <v>0.69490556868485398</v>
      </c>
      <c r="AA50" s="5">
        <v>0.64917112701243795</v>
      </c>
      <c r="AB50" s="5">
        <v>0.60912553123949953</v>
      </c>
      <c r="AC50" s="5">
        <v>0.61070362141495704</v>
      </c>
      <c r="AD50" s="34">
        <v>0.60907825147721084</v>
      </c>
      <c r="AE50" s="5">
        <v>0.63298413193963599</v>
      </c>
      <c r="AF50" s="5">
        <v>0.59561907778785195</v>
      </c>
      <c r="AG50" s="5">
        <v>0.59919589779944393</v>
      </c>
      <c r="AH50" s="5">
        <v>0.58525383485736382</v>
      </c>
      <c r="AI50" s="61"/>
      <c r="AK50" s="70"/>
    </row>
    <row r="51" spans="1:37" ht="16.5" customHeight="1" x14ac:dyDescent="0.25">
      <c r="A51" s="80"/>
      <c r="B51" s="4" t="s">
        <v>118</v>
      </c>
      <c r="C51" s="4" t="s">
        <v>81</v>
      </c>
      <c r="D51" s="5">
        <v>0.70774657033886157</v>
      </c>
      <c r="E51" s="5">
        <v>0.70681656207292154</v>
      </c>
      <c r="F51" s="5">
        <v>0.7067780960744815</v>
      </c>
      <c r="G51" s="5">
        <v>0.70680225806941166</v>
      </c>
      <c r="H51" s="5">
        <v>0.70708828947444158</v>
      </c>
      <c r="I51" s="5">
        <v>0.70701532008110157</v>
      </c>
      <c r="J51" s="5">
        <v>0.70699714167773153</v>
      </c>
      <c r="K51" s="5">
        <v>0.70750074067050162</v>
      </c>
      <c r="L51" s="5">
        <v>0.70711963702225156</v>
      </c>
      <c r="M51" s="5">
        <v>0.70709868663594155</v>
      </c>
      <c r="N51" s="5">
        <v>0.70717872766411161</v>
      </c>
      <c r="O51" s="5">
        <v>0.70721577752052156</v>
      </c>
      <c r="P51" s="5">
        <v>0.70762856561031162</v>
      </c>
      <c r="Q51" s="5">
        <v>0.70748379769795156</v>
      </c>
      <c r="R51" s="5">
        <v>0.70731380232692165</v>
      </c>
      <c r="S51" s="5">
        <v>0.70737008254144162</v>
      </c>
      <c r="T51" s="5">
        <v>0.70749767688915155</v>
      </c>
      <c r="U51" s="5">
        <v>0.7078747833796516</v>
      </c>
      <c r="V51" s="5">
        <v>0.70807055528362162</v>
      </c>
      <c r="W51" s="5">
        <v>0.70834989228487166</v>
      </c>
      <c r="X51" s="5">
        <v>0.70868594696261156</v>
      </c>
      <c r="Y51" s="5">
        <v>0.70911345333220155</v>
      </c>
      <c r="Z51" s="5">
        <v>0.70935547841528157</v>
      </c>
      <c r="AA51" s="5">
        <v>0.70965285495082164</v>
      </c>
      <c r="AB51" s="5">
        <v>0.70996293215759154</v>
      </c>
      <c r="AC51" s="5">
        <v>0.71024792388310165</v>
      </c>
      <c r="AD51" s="34">
        <v>0.71076688281646161</v>
      </c>
      <c r="AE51" s="5">
        <v>0.71074465870416159</v>
      </c>
      <c r="AF51" s="5">
        <v>0.71093662646295153</v>
      </c>
      <c r="AG51" s="5">
        <v>0.71113193970168154</v>
      </c>
      <c r="AH51" s="5">
        <v>0.71132358277883156</v>
      </c>
      <c r="AI51" s="61"/>
      <c r="AK51" s="70"/>
    </row>
    <row r="52" spans="1:37" ht="16.5" customHeight="1" x14ac:dyDescent="0.25">
      <c r="A52" s="80"/>
      <c r="B52" s="4" t="s">
        <v>119</v>
      </c>
      <c r="C52" s="4" t="s">
        <v>81</v>
      </c>
      <c r="D52" s="5">
        <v>0.65061298484393393</v>
      </c>
      <c r="E52" s="5">
        <v>0.60866401778230894</v>
      </c>
      <c r="F52" s="5">
        <v>0.64012608068165422</v>
      </c>
      <c r="G52" s="5">
        <v>0.65510657458101418</v>
      </c>
      <c r="H52" s="5">
        <v>0.6416719663555932</v>
      </c>
      <c r="I52" s="5">
        <v>0.58742609826538639</v>
      </c>
      <c r="J52" s="5">
        <v>0.52983579228239208</v>
      </c>
      <c r="K52" s="5">
        <v>0.54157534707248089</v>
      </c>
      <c r="L52" s="5">
        <v>0.56145038150518634</v>
      </c>
      <c r="M52" s="5">
        <v>0.55008079685232714</v>
      </c>
      <c r="N52" s="5">
        <v>0.56057869212789035</v>
      </c>
      <c r="O52" s="5">
        <v>0.68616490519636186</v>
      </c>
      <c r="P52" s="5">
        <v>0.65002395538848856</v>
      </c>
      <c r="Q52" s="5">
        <v>0.65068768822139089</v>
      </c>
      <c r="R52" s="5">
        <v>0.58611029938208026</v>
      </c>
      <c r="S52" s="5">
        <v>0.61473717057048516</v>
      </c>
      <c r="T52" s="5">
        <v>0.57354737694063029</v>
      </c>
      <c r="U52" s="5">
        <v>0.63300730849425979</v>
      </c>
      <c r="V52" s="5">
        <v>0.65889277663226198</v>
      </c>
      <c r="W52" s="5">
        <v>0.62732720551403531</v>
      </c>
      <c r="X52" s="5">
        <v>0.72217509424513526</v>
      </c>
      <c r="Y52" s="5">
        <v>0.69397512733380839</v>
      </c>
      <c r="Z52" s="5">
        <v>0.6982350681928422</v>
      </c>
      <c r="AA52" s="5">
        <v>0.73223760226407197</v>
      </c>
      <c r="AB52" s="5">
        <v>0.76811758934805507</v>
      </c>
      <c r="AC52" s="5">
        <v>0.77991994914238827</v>
      </c>
      <c r="AD52" s="5">
        <v>0.79415051846570828</v>
      </c>
      <c r="AE52" s="5">
        <v>0.80880324927685654</v>
      </c>
      <c r="AF52" s="5">
        <v>0.79645041760408786</v>
      </c>
      <c r="AG52" s="5">
        <v>0.90312302325168847</v>
      </c>
      <c r="AH52" s="5">
        <v>0.86955437209798292</v>
      </c>
      <c r="AI52" s="61"/>
      <c r="AK52" s="70"/>
    </row>
    <row r="53" spans="1:37" ht="16.5" customHeight="1" x14ac:dyDescent="0.25">
      <c r="A53" s="80"/>
      <c r="B53" s="14" t="s">
        <v>82</v>
      </c>
      <c r="C53" s="14"/>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K53" s="70"/>
    </row>
    <row r="54" spans="1:37" ht="16.5" customHeight="1" x14ac:dyDescent="0.2">
      <c r="A54" s="80"/>
      <c r="B54" s="3" t="s">
        <v>66</v>
      </c>
      <c r="C54" s="3" t="s">
        <v>83</v>
      </c>
      <c r="D54" s="26">
        <f>D55+D62</f>
        <v>49497.090732448516</v>
      </c>
      <c r="E54" s="26">
        <f t="shared" ref="E54:AH54" si="9">E55+E62</f>
        <v>49563.410161188891</v>
      </c>
      <c r="F54" s="26">
        <f t="shared" si="9"/>
        <v>49384.143520646146</v>
      </c>
      <c r="G54" s="26">
        <f t="shared" si="9"/>
        <v>48777.453757990588</v>
      </c>
      <c r="H54" s="26">
        <f t="shared" si="9"/>
        <v>47777.275203970494</v>
      </c>
      <c r="I54" s="26">
        <f t="shared" si="9"/>
        <v>47460.03680045974</v>
      </c>
      <c r="J54" s="26">
        <f t="shared" si="9"/>
        <v>47046.090603240053</v>
      </c>
      <c r="K54" s="26">
        <f t="shared" si="9"/>
        <v>46504.781800145356</v>
      </c>
      <c r="L54" s="26">
        <f t="shared" si="9"/>
        <v>46746.342409804412</v>
      </c>
      <c r="M54" s="26">
        <f t="shared" si="9"/>
        <v>46445.724987846552</v>
      </c>
      <c r="N54" s="26">
        <f t="shared" si="9"/>
        <v>46669.208083782731</v>
      </c>
      <c r="O54" s="26">
        <f t="shared" si="9"/>
        <v>47882.825328136372</v>
      </c>
      <c r="P54" s="26">
        <f t="shared" si="9"/>
        <v>48843.847110560702</v>
      </c>
      <c r="Q54" s="26">
        <f t="shared" si="9"/>
        <v>50271.05283265328</v>
      </c>
      <c r="R54" s="26">
        <f t="shared" si="9"/>
        <v>49248.683872625057</v>
      </c>
      <c r="S54" s="26">
        <f t="shared" si="9"/>
        <v>48753.553620222221</v>
      </c>
      <c r="T54" s="26">
        <f t="shared" si="9"/>
        <v>51270.40874419405</v>
      </c>
      <c r="U54" s="26">
        <f t="shared" si="9"/>
        <v>52627.351783592952</v>
      </c>
      <c r="V54" s="26">
        <f t="shared" si="9"/>
        <v>52123.096454532693</v>
      </c>
      <c r="W54" s="26">
        <f t="shared" si="9"/>
        <v>51341.946126468181</v>
      </c>
      <c r="X54" s="26">
        <f t="shared" si="9"/>
        <v>52838.955156048476</v>
      </c>
      <c r="Y54" s="26">
        <f t="shared" si="9"/>
        <v>52709.89731496037</v>
      </c>
      <c r="Z54" s="26">
        <f t="shared" si="9"/>
        <v>51910.631958273159</v>
      </c>
      <c r="AA54" s="26">
        <f t="shared" si="9"/>
        <v>51857.486930562176</v>
      </c>
      <c r="AB54" s="26">
        <f t="shared" si="9"/>
        <v>52297.882389489656</v>
      </c>
      <c r="AC54" s="26">
        <f t="shared" si="9"/>
        <v>51625.306557629978</v>
      </c>
      <c r="AD54" s="26">
        <f t="shared" si="9"/>
        <v>53340.618120993604</v>
      </c>
      <c r="AE54" s="26">
        <f t="shared" si="9"/>
        <v>54294.909585128691</v>
      </c>
      <c r="AF54" s="26">
        <f t="shared" si="9"/>
        <v>53204.341104170962</v>
      </c>
      <c r="AG54" s="26">
        <f t="shared" si="9"/>
        <v>52882.996907496199</v>
      </c>
      <c r="AH54" s="26">
        <f t="shared" si="9"/>
        <v>53032.211497660697</v>
      </c>
      <c r="AI54" s="61"/>
      <c r="AK54" s="70"/>
    </row>
    <row r="55" spans="1:37" ht="15" collapsed="1" x14ac:dyDescent="0.2">
      <c r="A55" s="80"/>
      <c r="B55" s="3" t="s">
        <v>67</v>
      </c>
      <c r="C55" s="3" t="s">
        <v>83</v>
      </c>
      <c r="D55" s="26">
        <f>D56+D57+D58+D59+D60+D61</f>
        <v>34582.001796238765</v>
      </c>
      <c r="E55" s="26">
        <f>E56+E57+E58+E59+E60+E61</f>
        <v>34506.742514594698</v>
      </c>
      <c r="F55" s="26">
        <f t="shared" ref="F55:AH55" si="10">F56+F57+F58+F59+F60+F61</f>
        <v>34306.976510086883</v>
      </c>
      <c r="G55" s="26">
        <f t="shared" si="10"/>
        <v>33653.534944035389</v>
      </c>
      <c r="H55" s="26">
        <f t="shared" si="10"/>
        <v>32921.468618870298</v>
      </c>
      <c r="I55" s="26">
        <f t="shared" si="10"/>
        <v>32693.11442248031</v>
      </c>
      <c r="J55" s="26">
        <f t="shared" si="10"/>
        <v>32331.391476176897</v>
      </c>
      <c r="K55" s="26">
        <f t="shared" si="10"/>
        <v>31640.403317536249</v>
      </c>
      <c r="L55" s="26">
        <f t="shared" si="10"/>
        <v>31793.054232250004</v>
      </c>
      <c r="M55" s="26">
        <f t="shared" si="10"/>
        <v>31611.169687031004</v>
      </c>
      <c r="N55" s="26">
        <f t="shared" si="10"/>
        <v>32067.401504419082</v>
      </c>
      <c r="O55" s="26">
        <f t="shared" si="10"/>
        <v>32657.587145552407</v>
      </c>
      <c r="P55" s="26">
        <f t="shared" si="10"/>
        <v>33672.912756917765</v>
      </c>
      <c r="Q55" s="26">
        <f t="shared" si="10"/>
        <v>35532.458060462821</v>
      </c>
      <c r="R55" s="26">
        <f t="shared" si="10"/>
        <v>34298.299530241973</v>
      </c>
      <c r="S55" s="26">
        <f t="shared" si="10"/>
        <v>33606.536805851385</v>
      </c>
      <c r="T55" s="26">
        <f t="shared" si="10"/>
        <v>36036.339877462466</v>
      </c>
      <c r="U55" s="26">
        <f t="shared" si="10"/>
        <v>38099.403471721744</v>
      </c>
      <c r="V55" s="26">
        <f t="shared" si="10"/>
        <v>37402.332835359237</v>
      </c>
      <c r="W55" s="26">
        <f t="shared" si="10"/>
        <v>36654.019535529143</v>
      </c>
      <c r="X55" s="26">
        <f t="shared" si="10"/>
        <v>37833.905169950071</v>
      </c>
      <c r="Y55" s="26">
        <f t="shared" si="10"/>
        <v>38321.345115757496</v>
      </c>
      <c r="Z55" s="26">
        <f t="shared" si="10"/>
        <v>37027.243338626962</v>
      </c>
      <c r="AA55" s="26">
        <f t="shared" si="10"/>
        <v>37233.077406133154</v>
      </c>
      <c r="AB55" s="26">
        <f t="shared" si="10"/>
        <v>38351.206574970238</v>
      </c>
      <c r="AC55" s="26">
        <f t="shared" si="10"/>
        <v>37478.431144923146</v>
      </c>
      <c r="AD55" s="26">
        <f t="shared" si="10"/>
        <v>39273.835150121216</v>
      </c>
      <c r="AE55" s="26">
        <f t="shared" si="10"/>
        <v>39922.66547529996</v>
      </c>
      <c r="AF55" s="26">
        <f t="shared" si="10"/>
        <v>39245.568926783832</v>
      </c>
      <c r="AG55" s="26">
        <f t="shared" si="10"/>
        <v>39000.663022662193</v>
      </c>
      <c r="AH55" s="26">
        <f t="shared" si="10"/>
        <v>39488.326501569987</v>
      </c>
      <c r="AI55" s="61"/>
      <c r="AK55" s="70"/>
    </row>
    <row r="56" spans="1:37" ht="15.75" customHeight="1" x14ac:dyDescent="0.2">
      <c r="A56" s="80"/>
      <c r="B56" s="4" t="s">
        <v>72</v>
      </c>
      <c r="C56" s="4" t="s">
        <v>84</v>
      </c>
      <c r="D56" s="35">
        <v>4249.9704875524112</v>
      </c>
      <c r="E56" s="35">
        <v>4325.8949247459614</v>
      </c>
      <c r="F56" s="35">
        <v>4338.3278928771479</v>
      </c>
      <c r="G56" s="35">
        <v>4338.0659840713352</v>
      </c>
      <c r="H56" s="35">
        <v>4253.8249298264873</v>
      </c>
      <c r="I56" s="35">
        <v>4238.6424844854664</v>
      </c>
      <c r="J56" s="35">
        <v>4251.1099479765253</v>
      </c>
      <c r="K56" s="35">
        <v>4307.0383387933334</v>
      </c>
      <c r="L56" s="35">
        <v>4311.1703904537198</v>
      </c>
      <c r="M56" s="35">
        <v>4295.5896387100875</v>
      </c>
      <c r="N56" s="35">
        <v>4296.917889390289</v>
      </c>
      <c r="O56" s="35">
        <v>4460.7699827923534</v>
      </c>
      <c r="P56" s="35">
        <v>4437.3987824242686</v>
      </c>
      <c r="Q56" s="35">
        <v>4345.4606922507182</v>
      </c>
      <c r="R56" s="35">
        <v>4404.7634405812914</v>
      </c>
      <c r="S56" s="35">
        <v>4443.0348752003665</v>
      </c>
      <c r="T56" s="35">
        <v>4481.8016846751534</v>
      </c>
      <c r="U56" s="35">
        <v>4265.2516694008536</v>
      </c>
      <c r="V56" s="35">
        <v>4303.7524844579866</v>
      </c>
      <c r="W56" s="35">
        <v>4287.1335847681912</v>
      </c>
      <c r="X56" s="35">
        <v>4341.533634752961</v>
      </c>
      <c r="Y56" s="35">
        <v>4200.9457323187235</v>
      </c>
      <c r="Z56" s="35">
        <v>4284.0162834567218</v>
      </c>
      <c r="AA56" s="25">
        <v>4251.1643437389639</v>
      </c>
      <c r="AB56" s="25">
        <v>4093.3343068215077</v>
      </c>
      <c r="AC56" s="25">
        <v>4144.2938230551044</v>
      </c>
      <c r="AD56" s="25">
        <v>4085.2391895224796</v>
      </c>
      <c r="AE56" s="25">
        <v>4136.6639094171478</v>
      </c>
      <c r="AF56" s="25">
        <v>4033.8661401906215</v>
      </c>
      <c r="AG56" s="25">
        <v>3961.3346718803682</v>
      </c>
      <c r="AH56" s="25">
        <v>3879.1637391237882</v>
      </c>
      <c r="AI56" s="61"/>
      <c r="AK56" s="70"/>
    </row>
    <row r="57" spans="1:37" ht="15.75" customHeight="1" x14ac:dyDescent="0.2">
      <c r="A57" s="80"/>
      <c r="B57" s="4" t="s">
        <v>70</v>
      </c>
      <c r="C57" s="4" t="s">
        <v>84</v>
      </c>
      <c r="D57" s="35">
        <v>12101.639840059466</v>
      </c>
      <c r="E57" s="35">
        <v>11939.681463101417</v>
      </c>
      <c r="F57" s="35">
        <v>11776.309537503037</v>
      </c>
      <c r="G57" s="35">
        <v>11611.524063263892</v>
      </c>
      <c r="H57" s="35">
        <v>11445.325040384208</v>
      </c>
      <c r="I57" s="35">
        <v>11277.712468864003</v>
      </c>
      <c r="J57" s="35">
        <v>11108.68634870304</v>
      </c>
      <c r="K57" s="35">
        <v>10984.884715895721</v>
      </c>
      <c r="L57" s="35">
        <v>11111.98028301828</v>
      </c>
      <c r="M57" s="35">
        <v>10940.466498919741</v>
      </c>
      <c r="N57" s="35">
        <v>10988.740909194985</v>
      </c>
      <c r="O57" s="35">
        <v>11126.470670709405</v>
      </c>
      <c r="P57" s="35">
        <v>11116.498180679804</v>
      </c>
      <c r="Q57" s="35">
        <v>11005.259123702281</v>
      </c>
      <c r="R57" s="35">
        <v>11056.622524278775</v>
      </c>
      <c r="S57" s="35">
        <v>11256.016758894342</v>
      </c>
      <c r="T57" s="35">
        <v>11201.382656522877</v>
      </c>
      <c r="U57" s="35">
        <v>11153.888933482354</v>
      </c>
      <c r="V57" s="35">
        <v>11244.12884752653</v>
      </c>
      <c r="W57" s="35">
        <v>11229.169618021082</v>
      </c>
      <c r="X57" s="35">
        <v>11253.256610334807</v>
      </c>
      <c r="Y57" s="35">
        <v>11236.767562738254</v>
      </c>
      <c r="Z57" s="35">
        <v>11193.306024990328</v>
      </c>
      <c r="AA57" s="25">
        <v>11042.615396136882</v>
      </c>
      <c r="AB57" s="25">
        <v>11165.940300242422</v>
      </c>
      <c r="AC57" s="25">
        <v>11075.730384801534</v>
      </c>
      <c r="AD57" s="25">
        <v>10940.843782130949</v>
      </c>
      <c r="AE57" s="25">
        <v>10951.542444701156</v>
      </c>
      <c r="AF57" s="25">
        <v>10609.125423858244</v>
      </c>
      <c r="AG57" s="25">
        <v>10443.56470498867</v>
      </c>
      <c r="AH57" s="25">
        <v>10417.714973152219</v>
      </c>
      <c r="AI57" s="61"/>
      <c r="AK57" s="70"/>
    </row>
    <row r="58" spans="1:37" ht="15.75" customHeight="1" x14ac:dyDescent="0.2">
      <c r="A58" s="80"/>
      <c r="B58" s="4" t="s">
        <v>71</v>
      </c>
      <c r="C58" s="4" t="s">
        <v>84</v>
      </c>
      <c r="D58" s="35">
        <v>7903.0008808933226</v>
      </c>
      <c r="E58" s="35">
        <v>7969.7040744216238</v>
      </c>
      <c r="F58" s="35">
        <v>8029.1667973623562</v>
      </c>
      <c r="G58" s="35">
        <v>8081.3890497120947</v>
      </c>
      <c r="H58" s="35">
        <v>8126.370831473746</v>
      </c>
      <c r="I58" s="35">
        <v>8164.1121426469335</v>
      </c>
      <c r="J58" s="35">
        <v>8501.9923208597866</v>
      </c>
      <c r="K58" s="35">
        <v>8530.9048748631067</v>
      </c>
      <c r="L58" s="35">
        <v>8552.3248480324037</v>
      </c>
      <c r="M58" s="35">
        <v>8566.2522403703078</v>
      </c>
      <c r="N58" s="35">
        <v>8572.6870518763717</v>
      </c>
      <c r="O58" s="35">
        <v>8571.6292825501623</v>
      </c>
      <c r="P58" s="35">
        <v>8563.0789323915888</v>
      </c>
      <c r="Q58" s="35">
        <v>8919.8522596885723</v>
      </c>
      <c r="R58" s="35">
        <v>8883.0182609881558</v>
      </c>
      <c r="S58" s="35">
        <v>8838.0333595874727</v>
      </c>
      <c r="T58" s="35">
        <v>10560.758337398291</v>
      </c>
      <c r="U58" s="35">
        <v>10475.6097121087</v>
      </c>
      <c r="V58" s="35">
        <v>10380.023681615203</v>
      </c>
      <c r="W58" s="35">
        <v>10274.000245918549</v>
      </c>
      <c r="X58" s="35">
        <v>10157.53940502114</v>
      </c>
      <c r="Y58" s="35">
        <v>10030.641158918757</v>
      </c>
      <c r="Z58" s="35">
        <v>9904.2169671011579</v>
      </c>
      <c r="AA58" s="25">
        <v>9767.6593213942488</v>
      </c>
      <c r="AB58" s="25">
        <v>9620.9720988858862</v>
      </c>
      <c r="AC58" s="25">
        <v>9464.1552995755119</v>
      </c>
      <c r="AD58" s="25">
        <v>9297.2089234625782</v>
      </c>
      <c r="AE58" s="25">
        <v>9131.9929713773545</v>
      </c>
      <c r="AF58" s="25">
        <v>8957.3722406419656</v>
      </c>
      <c r="AG58" s="25">
        <v>8775.3960728698985</v>
      </c>
      <c r="AH58" s="25">
        <v>8593.9418269031867</v>
      </c>
      <c r="AI58" s="61"/>
      <c r="AK58" s="70"/>
    </row>
    <row r="59" spans="1:37" ht="15.75" customHeight="1" x14ac:dyDescent="0.2">
      <c r="A59" s="80"/>
      <c r="B59" s="4" t="s">
        <v>34</v>
      </c>
      <c r="C59" s="4" t="s">
        <v>84</v>
      </c>
      <c r="D59" s="35">
        <v>6558.0302939374496</v>
      </c>
      <c r="E59" s="35">
        <v>6506.2365755593091</v>
      </c>
      <c r="F59" s="35">
        <v>6417.4724026801359</v>
      </c>
      <c r="G59" s="35">
        <v>5877.7681108381812</v>
      </c>
      <c r="H59" s="35">
        <v>5362.9759869036025</v>
      </c>
      <c r="I59" s="35">
        <v>5294.6162336334864</v>
      </c>
      <c r="J59" s="35">
        <v>4766.8310608425736</v>
      </c>
      <c r="K59" s="35">
        <v>4267.099021009748</v>
      </c>
      <c r="L59" s="35">
        <v>4045.6243392787178</v>
      </c>
      <c r="M59" s="35">
        <v>4443.2412142675148</v>
      </c>
      <c r="N59" s="35">
        <v>4114.576490467939</v>
      </c>
      <c r="O59" s="35">
        <v>4421.4167516728976</v>
      </c>
      <c r="P59" s="35">
        <v>4425.1965318310558</v>
      </c>
      <c r="Q59" s="35">
        <v>4156.2751676638645</v>
      </c>
      <c r="R59" s="35">
        <v>4275.9529631369105</v>
      </c>
      <c r="S59" s="35">
        <v>4116.9789914926914</v>
      </c>
      <c r="T59" s="35">
        <v>4103.2545184613955</v>
      </c>
      <c r="U59" s="35">
        <v>4340.7084029058051</v>
      </c>
      <c r="V59" s="35">
        <v>4038.6462017756839</v>
      </c>
      <c r="W59" s="35">
        <v>3664.4266755566655</v>
      </c>
      <c r="X59" s="35">
        <v>4208.261346258917</v>
      </c>
      <c r="Y59" s="35">
        <v>3805.7879678876916</v>
      </c>
      <c r="Z59" s="35">
        <v>3740.1687440946453</v>
      </c>
      <c r="AA59" s="25">
        <v>3604.9176547015536</v>
      </c>
      <c r="AB59" s="25">
        <v>3967.4641127017003</v>
      </c>
      <c r="AC59" s="25">
        <v>3654.1131919695999</v>
      </c>
      <c r="AD59" s="25">
        <v>3808.5360836420004</v>
      </c>
      <c r="AE59" s="25">
        <v>4028.0311912351999</v>
      </c>
      <c r="AF59" s="25">
        <v>3756.5018436380001</v>
      </c>
      <c r="AG59" s="25">
        <v>3426.4322735039996</v>
      </c>
      <c r="AH59" s="25">
        <v>3476.6816123237004</v>
      </c>
      <c r="AI59" s="61"/>
      <c r="AK59" s="70"/>
    </row>
    <row r="60" spans="1:37" ht="15.75" customHeight="1" x14ac:dyDescent="0.2">
      <c r="A60" s="80"/>
      <c r="B60" s="21" t="s">
        <v>111</v>
      </c>
      <c r="C60" s="4"/>
      <c r="D60" s="35">
        <v>469.33109821905765</v>
      </c>
      <c r="E60" s="35">
        <v>465.19628118932457</v>
      </c>
      <c r="F60" s="35">
        <v>445.67068408714596</v>
      </c>
      <c r="G60" s="35">
        <v>444.75854057282538</v>
      </c>
      <c r="H60" s="35">
        <v>432.94263470519553</v>
      </c>
      <c r="I60" s="35">
        <v>418.00189727336158</v>
      </c>
      <c r="J60" s="35">
        <v>402.74260221791371</v>
      </c>
      <c r="K60" s="35">
        <v>400.47916313942807</v>
      </c>
      <c r="L60" s="35">
        <v>385.33572989212502</v>
      </c>
      <c r="M60" s="35">
        <v>376.45818526060987</v>
      </c>
      <c r="N60" s="35">
        <v>367.38854171766809</v>
      </c>
      <c r="O60" s="35">
        <v>360.14933826113963</v>
      </c>
      <c r="P60" s="35">
        <v>352.50083732794116</v>
      </c>
      <c r="Q60" s="35">
        <v>355.00542178335724</v>
      </c>
      <c r="R60" s="35">
        <v>342.43919198376318</v>
      </c>
      <c r="S60" s="35">
        <v>350.92436291098852</v>
      </c>
      <c r="T60" s="35">
        <v>322.29246137657418</v>
      </c>
      <c r="U60" s="35">
        <v>314.83632329421869</v>
      </c>
      <c r="V60" s="35">
        <v>508.73288236870007</v>
      </c>
      <c r="W60" s="35">
        <v>492.62750407239992</v>
      </c>
      <c r="X60" s="35">
        <v>487.19004883640025</v>
      </c>
      <c r="Y60" s="35">
        <v>542.70485537420006</v>
      </c>
      <c r="Z60" s="35">
        <v>521.15789919430006</v>
      </c>
      <c r="AA60" s="25">
        <v>537.9919160357</v>
      </c>
      <c r="AB60" s="25">
        <v>524.31410810159969</v>
      </c>
      <c r="AC60" s="25">
        <v>507.04100114110025</v>
      </c>
      <c r="AD60" s="25">
        <v>498.88375522270007</v>
      </c>
      <c r="AE60" s="25">
        <v>467.83959015400012</v>
      </c>
      <c r="AF60" s="25">
        <v>468.68004427300002</v>
      </c>
      <c r="AG60" s="25">
        <v>447.92370157829993</v>
      </c>
      <c r="AH60" s="25">
        <v>436.98203917649994</v>
      </c>
      <c r="AI60" s="61"/>
      <c r="AK60" s="70"/>
    </row>
    <row r="61" spans="1:37" ht="15.75" customHeight="1" x14ac:dyDescent="0.2">
      <c r="A61" s="80"/>
      <c r="B61" s="4" t="s">
        <v>35</v>
      </c>
      <c r="C61" s="4" t="s">
        <v>84</v>
      </c>
      <c r="D61" s="35">
        <v>3300.0291955770599</v>
      </c>
      <c r="E61" s="35">
        <v>3300.0291955770599</v>
      </c>
      <c r="F61" s="35">
        <v>3300.0291955770599</v>
      </c>
      <c r="G61" s="35">
        <v>3300.0291955770599</v>
      </c>
      <c r="H61" s="35">
        <v>3300.0291955770599</v>
      </c>
      <c r="I61" s="35">
        <v>3300.0291955770599</v>
      </c>
      <c r="J61" s="35">
        <v>3300.0291955770599</v>
      </c>
      <c r="K61" s="35">
        <v>3149.9972038349124</v>
      </c>
      <c r="L61" s="35">
        <v>3386.6186415747584</v>
      </c>
      <c r="M61" s="35">
        <v>2989.1619095027472</v>
      </c>
      <c r="N61" s="35">
        <v>3727.0906217718275</v>
      </c>
      <c r="O61" s="35">
        <v>3717.1511195664502</v>
      </c>
      <c r="P61" s="35">
        <v>4778.2394922631092</v>
      </c>
      <c r="Q61" s="35">
        <v>6750.6053953740275</v>
      </c>
      <c r="R61" s="35">
        <v>5335.5031492730777</v>
      </c>
      <c r="S61" s="35">
        <v>4601.5484577655234</v>
      </c>
      <c r="T61" s="35">
        <v>5366.8502190281752</v>
      </c>
      <c r="U61" s="35">
        <v>7549.1084305298127</v>
      </c>
      <c r="V61" s="35">
        <v>6927.0487376151323</v>
      </c>
      <c r="W61" s="35">
        <v>6706.6619071922551</v>
      </c>
      <c r="X61" s="35">
        <v>7386.1241247458465</v>
      </c>
      <c r="Y61" s="35">
        <v>8504.4978385198683</v>
      </c>
      <c r="Z61" s="35">
        <v>7384.3774197898101</v>
      </c>
      <c r="AA61" s="25">
        <v>8028.7287741258106</v>
      </c>
      <c r="AB61" s="25">
        <v>8979.181648217118</v>
      </c>
      <c r="AC61" s="25">
        <v>8633.0974443802988</v>
      </c>
      <c r="AD61" s="25">
        <v>10643.123416140506</v>
      </c>
      <c r="AE61" s="25">
        <v>11206.595368415099</v>
      </c>
      <c r="AF61" s="25">
        <v>11420.023234182001</v>
      </c>
      <c r="AG61" s="25">
        <v>11946.011597840959</v>
      </c>
      <c r="AH61" s="25">
        <v>12683.842310890595</v>
      </c>
      <c r="AI61" s="61"/>
      <c r="AK61" s="70"/>
    </row>
    <row r="62" spans="1:37" ht="15.75" customHeight="1" x14ac:dyDescent="0.2">
      <c r="A62" s="80"/>
      <c r="B62" s="3" t="s">
        <v>68</v>
      </c>
      <c r="C62" s="3" t="s">
        <v>83</v>
      </c>
      <c r="D62" s="26">
        <f>D66+D65+D64+D63</f>
        <v>14915.088936209748</v>
      </c>
      <c r="E62" s="26">
        <f t="shared" ref="E62:H62" si="11">E66+E65+E64+E63</f>
        <v>15056.667646594193</v>
      </c>
      <c r="F62" s="26">
        <f t="shared" si="11"/>
        <v>15077.167010559264</v>
      </c>
      <c r="G62" s="26">
        <f t="shared" si="11"/>
        <v>15123.918813955201</v>
      </c>
      <c r="H62" s="26">
        <f t="shared" si="11"/>
        <v>14855.806585100197</v>
      </c>
      <c r="I62" s="26">
        <f t="shared" ref="I62" si="12">I66+I65+I64+I63</f>
        <v>14766.922377979428</v>
      </c>
      <c r="J62" s="26">
        <f t="shared" ref="J62" si="13">J66+J65+J64+J63</f>
        <v>14714.699127063152</v>
      </c>
      <c r="K62" s="26">
        <f t="shared" ref="K62:L62" si="14">K66+K65+K64+K63</f>
        <v>14864.378482609111</v>
      </c>
      <c r="L62" s="26">
        <f t="shared" si="14"/>
        <v>14953.288177554408</v>
      </c>
      <c r="M62" s="26">
        <f t="shared" ref="M62" si="15">M66+M65+M64+M63</f>
        <v>14834.555300815551</v>
      </c>
      <c r="N62" s="26">
        <f t="shared" ref="N62" si="16">N66+N65+N64+N63</f>
        <v>14601.806579363649</v>
      </c>
      <c r="O62" s="26">
        <f t="shared" ref="O62:P62" si="17">O66+O65+O64+O63</f>
        <v>15225.238182583969</v>
      </c>
      <c r="P62" s="26">
        <f t="shared" si="17"/>
        <v>15170.934353642935</v>
      </c>
      <c r="Q62" s="26">
        <f t="shared" ref="Q62" si="18">Q66+Q65+Q64+Q63</f>
        <v>14738.594772190459</v>
      </c>
      <c r="R62" s="26">
        <f t="shared" ref="R62" si="19">R66+R65+R64+R63</f>
        <v>14950.38434238308</v>
      </c>
      <c r="S62" s="26">
        <f t="shared" ref="S62:T62" si="20">S66+S65+S64+S63</f>
        <v>15147.016814370836</v>
      </c>
      <c r="T62" s="26">
        <f t="shared" si="20"/>
        <v>15234.068866731581</v>
      </c>
      <c r="U62" s="26">
        <f t="shared" ref="U62" si="21">U66+U65+U64+U63</f>
        <v>14527.948311871211</v>
      </c>
      <c r="V62" s="26">
        <f t="shared" ref="V62" si="22">V66+V65+V64+V63</f>
        <v>14720.763619173458</v>
      </c>
      <c r="W62" s="26">
        <f t="shared" ref="W62:X62" si="23">W66+W65+W64+W63</f>
        <v>14687.926590939036</v>
      </c>
      <c r="X62" s="26">
        <f t="shared" si="23"/>
        <v>15005.049986098404</v>
      </c>
      <c r="Y62" s="26">
        <f t="shared" ref="Y62" si="24">Y66+Y65+Y64+Y63</f>
        <v>14388.552199202875</v>
      </c>
      <c r="Z62" s="26">
        <f t="shared" ref="Z62" si="25">Z66+Z65+Z64+Z63</f>
        <v>14883.388619646197</v>
      </c>
      <c r="AA62" s="26">
        <f t="shared" ref="AA62:AB62" si="26">AA66+AA65+AA64+AA63</f>
        <v>14624.409524429022</v>
      </c>
      <c r="AB62" s="26">
        <f t="shared" si="26"/>
        <v>13946.675814519418</v>
      </c>
      <c r="AC62" s="26">
        <f t="shared" ref="AC62" si="27">AC66+AC65+AC64+AC63</f>
        <v>14146.875412706831</v>
      </c>
      <c r="AD62" s="26">
        <f t="shared" ref="AD62" si="28">AD66+AD65+AD64+AD63</f>
        <v>14066.782970872384</v>
      </c>
      <c r="AE62" s="26">
        <f t="shared" ref="AE62:AF62" si="29">AE66+AE65+AE64+AE63</f>
        <v>14372.244109828733</v>
      </c>
      <c r="AF62" s="26">
        <f t="shared" si="29"/>
        <v>13958.772177387133</v>
      </c>
      <c r="AG62" s="26">
        <f t="shared" ref="AG62:AH62" si="30">AG66+AG65+AG64+AG63</f>
        <v>13882.33388483401</v>
      </c>
      <c r="AH62" s="26">
        <f t="shared" si="30"/>
        <v>13543.884996090714</v>
      </c>
      <c r="AI62" s="61"/>
      <c r="AK62" s="70"/>
    </row>
    <row r="63" spans="1:37" ht="15.75" customHeight="1" x14ac:dyDescent="0.2">
      <c r="A63" s="80"/>
      <c r="B63" s="4" t="s">
        <v>36</v>
      </c>
      <c r="C63" s="4" t="s">
        <v>84</v>
      </c>
      <c r="D63" s="35">
        <v>5015.2530142097476</v>
      </c>
      <c r="E63" s="35">
        <v>5031.6248945941925</v>
      </c>
      <c r="F63" s="35">
        <v>5047.2224685592655</v>
      </c>
      <c r="G63" s="35">
        <v>5062.0465133152011</v>
      </c>
      <c r="H63" s="35">
        <v>5076.0978049201967</v>
      </c>
      <c r="I63" s="35">
        <v>5089.3771182594301</v>
      </c>
      <c r="J63" s="35">
        <v>5101.8852270431516</v>
      </c>
      <c r="K63" s="35">
        <v>5113.6229038391111</v>
      </c>
      <c r="L63" s="35">
        <v>5124.5909200344086</v>
      </c>
      <c r="M63" s="35">
        <v>5134.7900458755494</v>
      </c>
      <c r="N63" s="35">
        <v>5144.2210504436489</v>
      </c>
      <c r="O63" s="35">
        <v>5152.8847016639711</v>
      </c>
      <c r="P63" s="35">
        <v>5160.7817663116457</v>
      </c>
      <c r="Q63" s="35">
        <v>5167.9130100269322</v>
      </c>
      <c r="R63" s="35">
        <v>5174.2791972846981</v>
      </c>
      <c r="S63" s="35">
        <v>5179.8810914287569</v>
      </c>
      <c r="T63" s="35">
        <v>5184.7194546546934</v>
      </c>
      <c r="U63" s="35">
        <v>5188.7950480155941</v>
      </c>
      <c r="V63" s="35">
        <v>5192.1086314353943</v>
      </c>
      <c r="W63" s="35">
        <v>5194.660963701248</v>
      </c>
      <c r="X63" s="35">
        <v>5196.452802463531</v>
      </c>
      <c r="Y63" s="35">
        <v>5197.484904245377</v>
      </c>
      <c r="Z63" s="35">
        <v>5197.758024436951</v>
      </c>
      <c r="AA63" s="25">
        <v>5197.2729173088073</v>
      </c>
      <c r="AB63" s="25">
        <v>5196.0303360004427</v>
      </c>
      <c r="AC63" s="25">
        <v>5194.0310325431819</v>
      </c>
      <c r="AD63" s="25">
        <v>5191.2757578334804</v>
      </c>
      <c r="AE63" s="25">
        <v>5187.7652616500854</v>
      </c>
      <c r="AF63" s="25">
        <v>5183.5002926750185</v>
      </c>
      <c r="AG63" s="25">
        <v>5178.4815984611514</v>
      </c>
      <c r="AH63" s="25">
        <v>5172.7099254550931</v>
      </c>
      <c r="AI63" s="61"/>
      <c r="AK63" s="70"/>
    </row>
    <row r="64" spans="1:37" ht="15.75" customHeight="1" collapsed="1" x14ac:dyDescent="0.2">
      <c r="A64" s="80"/>
      <c r="B64" s="4" t="s">
        <v>37</v>
      </c>
      <c r="C64" s="4" t="s">
        <v>84</v>
      </c>
      <c r="D64" s="35">
        <v>6259.8359220000002</v>
      </c>
      <c r="E64" s="35">
        <v>6155.0427520000003</v>
      </c>
      <c r="F64" s="35">
        <v>6119.9445419999993</v>
      </c>
      <c r="G64" s="35">
        <v>6161.8723006399996</v>
      </c>
      <c r="H64" s="35">
        <v>6049.7087801799998</v>
      </c>
      <c r="I64" s="35">
        <v>5777.5452597199992</v>
      </c>
      <c r="J64" s="35">
        <v>5552.8139000199999</v>
      </c>
      <c r="K64" s="35">
        <v>5720.7555787699994</v>
      </c>
      <c r="L64" s="35">
        <v>5798.6972575199998</v>
      </c>
      <c r="M64" s="35">
        <v>5609.76525494</v>
      </c>
      <c r="N64" s="35">
        <v>5297.5855289200008</v>
      </c>
      <c r="O64" s="35">
        <v>5742.35348092</v>
      </c>
      <c r="P64" s="35">
        <v>5710.1525873312885</v>
      </c>
      <c r="Q64" s="35">
        <v>5240.6817621635273</v>
      </c>
      <c r="R64" s="35">
        <v>5416.1051450983823</v>
      </c>
      <c r="S64" s="35">
        <v>5587.1357229420801</v>
      </c>
      <c r="T64" s="35">
        <v>5579.3494120768864</v>
      </c>
      <c r="U64" s="35">
        <v>5029.1532638556164</v>
      </c>
      <c r="V64" s="35">
        <v>5128.6549877380648</v>
      </c>
      <c r="W64" s="35">
        <v>5103.2656272377881</v>
      </c>
      <c r="X64" s="35">
        <v>5348.5971836348717</v>
      </c>
      <c r="Y64" s="35">
        <v>4871.0672949574991</v>
      </c>
      <c r="Z64" s="35">
        <v>5205.6305952092462</v>
      </c>
      <c r="AA64" s="25">
        <v>4937.1366071202156</v>
      </c>
      <c r="AB64" s="25">
        <v>4490.6454785189744</v>
      </c>
      <c r="AC64" s="25">
        <v>4552.8443801636495</v>
      </c>
      <c r="AD64" s="25">
        <v>4225.5072130389035</v>
      </c>
      <c r="AE64" s="25">
        <v>4544.4788481786472</v>
      </c>
      <c r="AF64" s="25">
        <v>4055.2718847121141</v>
      </c>
      <c r="AG64" s="25">
        <v>3783.8522863728599</v>
      </c>
      <c r="AH64" s="25">
        <v>3641.1750706356206</v>
      </c>
      <c r="AI64" s="61"/>
      <c r="AK64" s="70"/>
    </row>
    <row r="65" spans="1:37" ht="15.75" customHeight="1" x14ac:dyDescent="0.2">
      <c r="A65" s="80"/>
      <c r="B65" s="4" t="s">
        <v>69</v>
      </c>
      <c r="C65" s="4" t="s">
        <v>84</v>
      </c>
      <c r="D65" s="35">
        <v>3170</v>
      </c>
      <c r="E65" s="35">
        <v>3330</v>
      </c>
      <c r="F65" s="35">
        <v>3360</v>
      </c>
      <c r="G65" s="35">
        <v>3340</v>
      </c>
      <c r="H65" s="35">
        <v>3240</v>
      </c>
      <c r="I65" s="35">
        <v>3290</v>
      </c>
      <c r="J65" s="35">
        <v>3380</v>
      </c>
      <c r="K65" s="35">
        <v>3430</v>
      </c>
      <c r="L65" s="35">
        <v>3400</v>
      </c>
      <c r="M65" s="35">
        <v>3440</v>
      </c>
      <c r="N65" s="35">
        <v>3570</v>
      </c>
      <c r="O65" s="35">
        <v>3680</v>
      </c>
      <c r="P65" s="35">
        <v>3660</v>
      </c>
      <c r="Q65" s="35">
        <v>3660</v>
      </c>
      <c r="R65" s="35">
        <v>3700</v>
      </c>
      <c r="S65" s="35">
        <v>3700</v>
      </c>
      <c r="T65" s="35">
        <v>3790</v>
      </c>
      <c r="U65" s="35">
        <v>3620</v>
      </c>
      <c r="V65" s="35">
        <v>3640</v>
      </c>
      <c r="W65" s="35">
        <v>3610</v>
      </c>
      <c r="X65" s="35">
        <v>3610</v>
      </c>
      <c r="Y65" s="35">
        <v>3560</v>
      </c>
      <c r="Z65" s="35">
        <v>3550</v>
      </c>
      <c r="AA65" s="25">
        <v>3590</v>
      </c>
      <c r="AB65" s="25">
        <v>3500</v>
      </c>
      <c r="AC65" s="25">
        <v>3550</v>
      </c>
      <c r="AD65" s="25">
        <v>3510</v>
      </c>
      <c r="AE65" s="25">
        <v>3490</v>
      </c>
      <c r="AF65" s="25">
        <v>3480</v>
      </c>
      <c r="AG65" s="25">
        <v>3400</v>
      </c>
      <c r="AH65" s="25">
        <v>3320</v>
      </c>
      <c r="AI65" s="61"/>
      <c r="AK65" s="70"/>
    </row>
    <row r="66" spans="1:37" ht="15.75" customHeight="1" x14ac:dyDescent="0.2">
      <c r="A66" s="80"/>
      <c r="B66" s="4" t="s">
        <v>38</v>
      </c>
      <c r="C66" s="4" t="s">
        <v>84</v>
      </c>
      <c r="D66" s="35">
        <v>470</v>
      </c>
      <c r="E66" s="35">
        <v>540</v>
      </c>
      <c r="F66" s="35">
        <v>550</v>
      </c>
      <c r="G66" s="35">
        <v>560</v>
      </c>
      <c r="H66" s="35">
        <v>490</v>
      </c>
      <c r="I66" s="35">
        <v>610</v>
      </c>
      <c r="J66" s="35">
        <v>680</v>
      </c>
      <c r="K66" s="35">
        <v>600</v>
      </c>
      <c r="L66" s="35">
        <v>630</v>
      </c>
      <c r="M66" s="35">
        <v>650</v>
      </c>
      <c r="N66" s="35">
        <v>590</v>
      </c>
      <c r="O66" s="35">
        <v>650</v>
      </c>
      <c r="P66" s="35">
        <v>640</v>
      </c>
      <c r="Q66" s="35">
        <v>670</v>
      </c>
      <c r="R66" s="35">
        <v>660</v>
      </c>
      <c r="S66" s="35">
        <v>680</v>
      </c>
      <c r="T66" s="35">
        <v>680</v>
      </c>
      <c r="U66" s="35">
        <v>690</v>
      </c>
      <c r="V66" s="35">
        <v>760</v>
      </c>
      <c r="W66" s="35">
        <v>780</v>
      </c>
      <c r="X66" s="35">
        <v>850</v>
      </c>
      <c r="Y66" s="35">
        <v>760</v>
      </c>
      <c r="Z66" s="35">
        <v>930</v>
      </c>
      <c r="AA66" s="25">
        <v>900</v>
      </c>
      <c r="AB66" s="25">
        <v>760</v>
      </c>
      <c r="AC66" s="25">
        <v>850</v>
      </c>
      <c r="AD66" s="25">
        <v>1140</v>
      </c>
      <c r="AE66" s="25">
        <v>1150</v>
      </c>
      <c r="AF66" s="25">
        <v>1240</v>
      </c>
      <c r="AG66" s="25">
        <v>1520</v>
      </c>
      <c r="AH66" s="25">
        <v>1410</v>
      </c>
      <c r="AI66" s="61"/>
      <c r="AK66" s="70"/>
    </row>
    <row r="67" spans="1:37" ht="15.75" customHeight="1" x14ac:dyDescent="0.2">
      <c r="A67" s="80"/>
      <c r="B67" s="3" t="s">
        <v>85</v>
      </c>
      <c r="C67" s="3" t="s">
        <v>1</v>
      </c>
      <c r="D67" s="26">
        <v>44.13996797932456</v>
      </c>
      <c r="E67" s="26">
        <v>44.070817421486417</v>
      </c>
      <c r="F67" s="26">
        <v>45.014448799149967</v>
      </c>
      <c r="G67" s="26">
        <v>46.000761153557079</v>
      </c>
      <c r="H67" s="26">
        <v>44.799541013216334</v>
      </c>
      <c r="I67" s="26">
        <v>46.232581091861796</v>
      </c>
      <c r="J67" s="26">
        <v>48.055002466970109</v>
      </c>
      <c r="K67" s="26">
        <v>46.797338160894192</v>
      </c>
      <c r="L67" s="26">
        <v>48.844463166408261</v>
      </c>
      <c r="M67" s="26">
        <v>45.96547907387901</v>
      </c>
      <c r="N67" s="26">
        <v>50.440110228011363</v>
      </c>
      <c r="O67" s="26">
        <v>45.039113402791671</v>
      </c>
      <c r="P67" s="26">
        <v>46.564718680978835</v>
      </c>
      <c r="Q67" s="26">
        <v>43.313196706826908</v>
      </c>
      <c r="R67" s="26">
        <v>47.589089001071741</v>
      </c>
      <c r="S67" s="26">
        <v>47.582172533937758</v>
      </c>
      <c r="T67" s="26">
        <v>44.095611003998826</v>
      </c>
      <c r="U67" s="26">
        <v>42.388462458027568</v>
      </c>
      <c r="V67" s="26">
        <v>44.346147527109018</v>
      </c>
      <c r="W67" s="26">
        <v>46.439115337037087</v>
      </c>
      <c r="X67" s="26">
        <v>43.280500897918664</v>
      </c>
      <c r="Y67" s="26">
        <v>47.104006477490074</v>
      </c>
      <c r="Z67" s="26">
        <v>45.332646557001425</v>
      </c>
      <c r="AA67" s="26">
        <v>44.105507014356675</v>
      </c>
      <c r="AB67" s="26">
        <v>47.028303801373866</v>
      </c>
      <c r="AC67" s="26">
        <v>45.381732090403702</v>
      </c>
      <c r="AD67" s="26">
        <v>41.176322958017856</v>
      </c>
      <c r="AE67" s="26">
        <v>43.41588021075561</v>
      </c>
      <c r="AF67" s="26">
        <v>42.572447120259511</v>
      </c>
      <c r="AG67" s="26">
        <v>42.456740907774659</v>
      </c>
      <c r="AH67" s="26">
        <v>43.136226395714857</v>
      </c>
      <c r="AI67" s="61"/>
      <c r="AK67" s="70"/>
    </row>
    <row r="68" spans="1:37" ht="18" x14ac:dyDescent="0.25">
      <c r="A68" s="76" t="s">
        <v>103</v>
      </c>
      <c r="B68" s="18" t="s">
        <v>86</v>
      </c>
      <c r="C68" s="18"/>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K68" s="70"/>
    </row>
    <row r="69" spans="1:37" ht="15" x14ac:dyDescent="0.2">
      <c r="A69" s="80"/>
      <c r="B69" s="9" t="s">
        <v>87</v>
      </c>
      <c r="C69" s="9" t="s">
        <v>88</v>
      </c>
      <c r="D69" s="36" t="s">
        <v>2</v>
      </c>
      <c r="E69" s="36" t="s">
        <v>2</v>
      </c>
      <c r="F69" s="36" t="s">
        <v>2</v>
      </c>
      <c r="G69" s="9">
        <v>19.3</v>
      </c>
      <c r="H69" s="9">
        <v>54.7</v>
      </c>
      <c r="I69" s="9">
        <v>58.7</v>
      </c>
      <c r="J69" s="9">
        <v>74.900000000000006</v>
      </c>
      <c r="K69" s="9">
        <v>85.9</v>
      </c>
      <c r="L69" s="9">
        <v>89</v>
      </c>
      <c r="M69" s="9">
        <v>107.2</v>
      </c>
      <c r="N69" s="9">
        <v>110.4</v>
      </c>
      <c r="O69" s="9">
        <v>111.7</v>
      </c>
      <c r="P69" s="9">
        <v>114.8</v>
      </c>
      <c r="Q69" s="9">
        <v>116.4</v>
      </c>
      <c r="R69" s="9">
        <v>116</v>
      </c>
      <c r="S69" s="9">
        <v>117.3</v>
      </c>
      <c r="T69" s="9">
        <v>119.8</v>
      </c>
      <c r="U69" s="9">
        <v>120.8</v>
      </c>
      <c r="V69" s="9">
        <v>122.4</v>
      </c>
      <c r="W69" s="9">
        <v>122.7</v>
      </c>
      <c r="X69" s="9">
        <v>125.2</v>
      </c>
      <c r="Y69" s="9">
        <v>129.9</v>
      </c>
      <c r="Z69" s="9">
        <v>134.30000000000001</v>
      </c>
      <c r="AA69" s="9">
        <v>141.5</v>
      </c>
      <c r="AB69" s="9">
        <v>153.9</v>
      </c>
      <c r="AC69" s="9">
        <v>161.1</v>
      </c>
      <c r="AD69" s="9">
        <v>164.3</v>
      </c>
      <c r="AE69" s="9">
        <v>165.2</v>
      </c>
      <c r="AF69" s="9">
        <v>166.6</v>
      </c>
      <c r="AG69" s="9">
        <v>168.4</v>
      </c>
      <c r="AH69" s="9">
        <v>170.422</v>
      </c>
      <c r="AI69" s="9">
        <v>172.37179889999999</v>
      </c>
      <c r="AK69" s="70"/>
    </row>
    <row r="70" spans="1:37" ht="15.75" customHeight="1" collapsed="1" x14ac:dyDescent="0.2">
      <c r="A70" s="80"/>
      <c r="B70" s="5" t="s">
        <v>39</v>
      </c>
      <c r="C70" s="5" t="s">
        <v>89</v>
      </c>
      <c r="D70" s="37" t="s">
        <v>2</v>
      </c>
      <c r="E70" s="37" t="s">
        <v>2</v>
      </c>
      <c r="F70" s="37" t="s">
        <v>2</v>
      </c>
      <c r="G70" s="5">
        <v>5.7</v>
      </c>
      <c r="H70" s="5">
        <v>19</v>
      </c>
      <c r="I70" s="5">
        <v>22.7</v>
      </c>
      <c r="J70" s="5">
        <v>31.1</v>
      </c>
      <c r="K70" s="5">
        <v>38.1</v>
      </c>
      <c r="L70" s="5">
        <v>42.5</v>
      </c>
      <c r="M70" s="5">
        <v>51.5</v>
      </c>
      <c r="N70" s="5">
        <v>53.7</v>
      </c>
      <c r="O70" s="5">
        <v>54.1</v>
      </c>
      <c r="P70" s="5">
        <v>56</v>
      </c>
      <c r="Q70" s="5">
        <v>57.1</v>
      </c>
      <c r="R70" s="5">
        <v>57.2</v>
      </c>
      <c r="S70" s="5">
        <v>57.5</v>
      </c>
      <c r="T70" s="5">
        <v>58.1</v>
      </c>
      <c r="U70" s="5">
        <v>58.5</v>
      </c>
      <c r="V70" s="5">
        <v>59</v>
      </c>
      <c r="W70" s="5">
        <v>58.8</v>
      </c>
      <c r="X70" s="5">
        <v>60</v>
      </c>
      <c r="Y70" s="5">
        <v>62.5</v>
      </c>
      <c r="Z70" s="5">
        <v>64.5</v>
      </c>
      <c r="AA70" s="5">
        <v>67.3</v>
      </c>
      <c r="AB70" s="5">
        <v>71.5</v>
      </c>
      <c r="AC70" s="5">
        <v>73.8</v>
      </c>
      <c r="AD70" s="5">
        <v>75</v>
      </c>
      <c r="AE70" s="5">
        <v>77.2</v>
      </c>
      <c r="AF70" s="5">
        <v>78</v>
      </c>
      <c r="AG70" s="5">
        <v>78.8</v>
      </c>
      <c r="AH70" s="5">
        <v>79.781999999999996</v>
      </c>
      <c r="AI70" s="5">
        <v>80.950716200000002</v>
      </c>
      <c r="AK70" s="70"/>
    </row>
    <row r="71" spans="1:37" ht="15.75" customHeight="1" x14ac:dyDescent="0.2">
      <c r="A71" s="80"/>
      <c r="B71" s="5" t="s">
        <v>40</v>
      </c>
      <c r="C71" s="5" t="s">
        <v>89</v>
      </c>
      <c r="D71" s="37" t="s">
        <v>2</v>
      </c>
      <c r="E71" s="37" t="s">
        <v>2</v>
      </c>
      <c r="F71" s="37" t="s">
        <v>2</v>
      </c>
      <c r="G71" s="5">
        <v>13.6</v>
      </c>
      <c r="H71" s="5">
        <v>35.700000000000003</v>
      </c>
      <c r="I71" s="5">
        <v>36</v>
      </c>
      <c r="J71" s="5">
        <v>43.7</v>
      </c>
      <c r="K71" s="5">
        <v>47.8</v>
      </c>
      <c r="L71" s="5">
        <v>46.4</v>
      </c>
      <c r="M71" s="5">
        <v>55.7</v>
      </c>
      <c r="N71" s="5">
        <v>56.7</v>
      </c>
      <c r="O71" s="5">
        <v>57.5</v>
      </c>
      <c r="P71" s="5">
        <v>58.8</v>
      </c>
      <c r="Q71" s="5">
        <v>59.3</v>
      </c>
      <c r="R71" s="5">
        <v>58.8</v>
      </c>
      <c r="S71" s="5">
        <v>59.8</v>
      </c>
      <c r="T71" s="5">
        <v>61.8</v>
      </c>
      <c r="U71" s="5">
        <v>62.3</v>
      </c>
      <c r="V71" s="5">
        <v>63.4</v>
      </c>
      <c r="W71" s="5">
        <v>63.9</v>
      </c>
      <c r="X71" s="5">
        <v>65.2</v>
      </c>
      <c r="Y71" s="5">
        <v>67.3</v>
      </c>
      <c r="Z71" s="5">
        <v>69.8</v>
      </c>
      <c r="AA71" s="5">
        <v>74.2</v>
      </c>
      <c r="AB71" s="5">
        <v>82.5</v>
      </c>
      <c r="AC71" s="5">
        <v>87.3</v>
      </c>
      <c r="AD71" s="5">
        <v>89.2</v>
      </c>
      <c r="AE71" s="5">
        <v>88</v>
      </c>
      <c r="AF71" s="5">
        <v>88.7</v>
      </c>
      <c r="AG71" s="5">
        <v>89.6</v>
      </c>
      <c r="AH71" s="5">
        <v>90.64</v>
      </c>
      <c r="AI71" s="5">
        <v>91.421082699999999</v>
      </c>
      <c r="AK71" s="70"/>
    </row>
    <row r="72" spans="1:37" ht="15.75" customHeight="1" x14ac:dyDescent="0.2">
      <c r="A72" s="80"/>
      <c r="B72" s="5" t="s">
        <v>65</v>
      </c>
      <c r="C72" s="5" t="s">
        <v>1</v>
      </c>
      <c r="D72" s="37" t="s">
        <v>2</v>
      </c>
      <c r="E72" s="37" t="s">
        <v>2</v>
      </c>
      <c r="F72" s="37" t="s">
        <v>2</v>
      </c>
      <c r="G72" s="37" t="s">
        <v>2</v>
      </c>
      <c r="H72" s="37" t="s">
        <v>2</v>
      </c>
      <c r="I72" s="37" t="s">
        <v>2</v>
      </c>
      <c r="J72" s="37" t="s">
        <v>2</v>
      </c>
      <c r="K72" s="37" t="s">
        <v>2</v>
      </c>
      <c r="L72" s="37" t="s">
        <v>2</v>
      </c>
      <c r="M72" s="37" t="s">
        <v>2</v>
      </c>
      <c r="N72" s="37" t="s">
        <v>2</v>
      </c>
      <c r="O72" s="5">
        <v>1.3959033467612327</v>
      </c>
      <c r="P72" s="5">
        <v>11.251969126773556</v>
      </c>
      <c r="Q72" s="5">
        <v>20.545832350738884</v>
      </c>
      <c r="R72" s="5">
        <v>22.571790194626011</v>
      </c>
      <c r="S72" s="5">
        <v>24.429232589370255</v>
      </c>
      <c r="T72" s="5">
        <v>20.438864408790376</v>
      </c>
      <c r="U72" s="5">
        <v>20.827125393357012</v>
      </c>
      <c r="V72" s="5">
        <v>23.560101640618118</v>
      </c>
      <c r="W72" s="5">
        <v>25.011079871003695</v>
      </c>
      <c r="X72" s="5">
        <v>26.715710069882793</v>
      </c>
      <c r="Y72" s="5">
        <v>27.289014425005792</v>
      </c>
      <c r="Z72" s="5">
        <v>29.830239926780994</v>
      </c>
      <c r="AA72" s="5">
        <v>30.413920140949962</v>
      </c>
      <c r="AB72" s="5">
        <v>33.694714478459709</v>
      </c>
      <c r="AC72" s="5">
        <v>35.119957851395903</v>
      </c>
      <c r="AD72" s="5">
        <v>37.278090892966205</v>
      </c>
      <c r="AE72" s="5">
        <v>40.08662936854315</v>
      </c>
      <c r="AF72" s="5">
        <v>41.494140000000002</v>
      </c>
      <c r="AG72" s="5">
        <v>42.403617404609449</v>
      </c>
      <c r="AH72" s="5">
        <v>43.304775931588132</v>
      </c>
      <c r="AI72" s="5">
        <v>44</v>
      </c>
      <c r="AK72" s="70"/>
    </row>
    <row r="73" spans="1:37" ht="15.75" customHeight="1" x14ac:dyDescent="0.2">
      <c r="A73" s="80"/>
      <c r="B73" s="5" t="s">
        <v>41</v>
      </c>
      <c r="C73" s="5" t="s">
        <v>1</v>
      </c>
      <c r="D73" s="37" t="s">
        <v>2</v>
      </c>
      <c r="E73" s="37" t="s">
        <v>2</v>
      </c>
      <c r="F73" s="37" t="s">
        <v>2</v>
      </c>
      <c r="G73" s="37" t="s">
        <v>2</v>
      </c>
      <c r="H73" s="37" t="s">
        <v>2</v>
      </c>
      <c r="I73" s="37" t="s">
        <v>2</v>
      </c>
      <c r="J73" s="37" t="s">
        <v>2</v>
      </c>
      <c r="K73" s="37" t="s">
        <v>2</v>
      </c>
      <c r="L73" s="37" t="s">
        <v>2</v>
      </c>
      <c r="M73" s="37" t="s">
        <v>2</v>
      </c>
      <c r="N73" s="37" t="s">
        <v>2</v>
      </c>
      <c r="O73" s="5">
        <v>7.0346998824387025E-2</v>
      </c>
      <c r="P73" s="5">
        <v>3.1569755464061453</v>
      </c>
      <c r="Q73" s="5">
        <v>7.5971375364731877</v>
      </c>
      <c r="R73" s="5">
        <v>17.706941517073492</v>
      </c>
      <c r="S73" s="5">
        <v>23.89676361292608</v>
      </c>
      <c r="T73" s="5">
        <v>24.857715185451791</v>
      </c>
      <c r="U73" s="5">
        <v>27.349773476980708</v>
      </c>
      <c r="V73" s="5">
        <v>29.089291045126835</v>
      </c>
      <c r="W73" s="5">
        <v>32.758102679275439</v>
      </c>
      <c r="X73" s="5">
        <v>37.399786959690537</v>
      </c>
      <c r="Y73" s="5">
        <v>44.055453199542541</v>
      </c>
      <c r="Z73" s="5">
        <v>50.653306915514328</v>
      </c>
      <c r="AA73" s="5">
        <v>55.103421178796438</v>
      </c>
      <c r="AB73" s="5">
        <v>64.77362725138039</v>
      </c>
      <c r="AC73" s="5">
        <v>70.327547252957288</v>
      </c>
      <c r="AD73" s="5">
        <v>73.958661173006291</v>
      </c>
      <c r="AE73" s="5">
        <v>75.362447571500084</v>
      </c>
      <c r="AF73" s="5">
        <v>76.762165999999993</v>
      </c>
      <c r="AG73" s="5">
        <v>77.460348422462005</v>
      </c>
      <c r="AH73" s="5">
        <v>78.124915516878801</v>
      </c>
      <c r="AI73" s="5">
        <v>79</v>
      </c>
      <c r="AK73" s="70"/>
    </row>
    <row r="74" spans="1:37" ht="15" x14ac:dyDescent="0.2">
      <c r="A74" s="80"/>
      <c r="B74" s="9" t="s">
        <v>122</v>
      </c>
      <c r="C74" s="9" t="s">
        <v>3</v>
      </c>
      <c r="D74" s="9">
        <v>100</v>
      </c>
      <c r="E74" s="9">
        <v>91.47</v>
      </c>
      <c r="F74" s="9">
        <v>90.5</v>
      </c>
      <c r="G74" s="9">
        <v>91.3</v>
      </c>
      <c r="H74" s="9">
        <v>91.77</v>
      </c>
      <c r="I74" s="9">
        <v>86.72</v>
      </c>
      <c r="J74" s="9">
        <v>83.59</v>
      </c>
      <c r="K74" s="9">
        <v>74.7</v>
      </c>
      <c r="L74" s="9">
        <v>72.56</v>
      </c>
      <c r="M74" s="9">
        <v>74.91</v>
      </c>
      <c r="N74" s="9">
        <v>75.97</v>
      </c>
      <c r="O74" s="9">
        <v>69.489999999999995</v>
      </c>
      <c r="P74" s="9">
        <v>65.61</v>
      </c>
      <c r="Q74" s="9">
        <v>65.83</v>
      </c>
      <c r="R74" s="9">
        <v>69.31</v>
      </c>
      <c r="S74" s="9">
        <v>68.430000000000007</v>
      </c>
      <c r="T74" s="9">
        <v>69.03</v>
      </c>
      <c r="U74" s="9">
        <v>69.56</v>
      </c>
      <c r="V74" s="9">
        <v>67</v>
      </c>
      <c r="W74" s="9">
        <v>63.55</v>
      </c>
      <c r="X74" s="9">
        <v>67.14</v>
      </c>
      <c r="Y74" s="9">
        <v>72.53</v>
      </c>
      <c r="Z74" s="9">
        <v>80.680000000000007</v>
      </c>
      <c r="AA74" s="9">
        <v>74.22</v>
      </c>
      <c r="AB74" s="9">
        <v>75.98</v>
      </c>
      <c r="AC74" s="9">
        <v>76.34</v>
      </c>
      <c r="AD74" s="9">
        <v>77.81</v>
      </c>
      <c r="AE74" s="9">
        <v>77.62</v>
      </c>
      <c r="AF74" s="9">
        <v>78.67</v>
      </c>
      <c r="AG74" s="9">
        <v>79.239999999999995</v>
      </c>
      <c r="AH74" s="9">
        <v>97.02</v>
      </c>
      <c r="AI74" s="9">
        <v>97.22</v>
      </c>
      <c r="AK74" s="70"/>
    </row>
    <row r="75" spans="1:37" ht="15" x14ac:dyDescent="0.2">
      <c r="A75" s="81"/>
      <c r="B75" s="19" t="s">
        <v>123</v>
      </c>
      <c r="C75" s="19" t="s">
        <v>3</v>
      </c>
      <c r="D75" s="19">
        <v>100</v>
      </c>
      <c r="E75" s="19">
        <v>99.68</v>
      </c>
      <c r="F75" s="19">
        <v>103.83</v>
      </c>
      <c r="G75" s="19">
        <v>103.13</v>
      </c>
      <c r="H75" s="19">
        <v>104.21</v>
      </c>
      <c r="I75" s="19">
        <v>106.02</v>
      </c>
      <c r="J75" s="19">
        <v>104.64</v>
      </c>
      <c r="K75" s="19">
        <v>100.3</v>
      </c>
      <c r="L75" s="19">
        <v>93.83</v>
      </c>
      <c r="M75" s="19">
        <v>92.59</v>
      </c>
      <c r="N75" s="19">
        <v>97.46</v>
      </c>
      <c r="O75" s="19">
        <v>91.95</v>
      </c>
      <c r="P75" s="19">
        <v>88.02</v>
      </c>
      <c r="Q75" s="19">
        <v>90.91</v>
      </c>
      <c r="R75" s="19">
        <v>95.5</v>
      </c>
      <c r="S75" s="19">
        <v>103.07</v>
      </c>
      <c r="T75" s="19">
        <v>98.23</v>
      </c>
      <c r="U75" s="19">
        <v>100.35</v>
      </c>
      <c r="V75" s="19">
        <v>96.17</v>
      </c>
      <c r="W75" s="19">
        <v>90.07</v>
      </c>
      <c r="X75" s="19">
        <v>97.65</v>
      </c>
      <c r="Y75" s="19">
        <v>96.07</v>
      </c>
      <c r="Z75" s="19">
        <v>97.45</v>
      </c>
      <c r="AA75" s="19">
        <v>89.63</v>
      </c>
      <c r="AB75" s="19">
        <v>95.86</v>
      </c>
      <c r="AC75" s="19">
        <v>98.12</v>
      </c>
      <c r="AD75" s="19">
        <v>99.44</v>
      </c>
      <c r="AE75" s="9">
        <v>98.58</v>
      </c>
      <c r="AF75" s="9">
        <v>95.31</v>
      </c>
      <c r="AG75" s="9">
        <v>105.39</v>
      </c>
      <c r="AH75" s="9">
        <v>108.11</v>
      </c>
      <c r="AI75" s="9">
        <v>111.36</v>
      </c>
      <c r="AK75" s="70"/>
    </row>
    <row r="76" spans="1:37" ht="18" collapsed="1" x14ac:dyDescent="0.25">
      <c r="A76" s="76" t="s">
        <v>4</v>
      </c>
      <c r="B76" s="17" t="s">
        <v>90</v>
      </c>
      <c r="C76" s="17"/>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K76" s="70"/>
    </row>
    <row r="77" spans="1:37" ht="15" x14ac:dyDescent="0.2">
      <c r="A77" s="80"/>
      <c r="B77" s="3" t="s">
        <v>42</v>
      </c>
      <c r="C77" s="3" t="s">
        <v>88</v>
      </c>
      <c r="D77" s="22">
        <v>1605.6632791342922</v>
      </c>
      <c r="E77" s="22">
        <v>1600.9140112969706</v>
      </c>
      <c r="F77" s="22">
        <v>1596.1787909534689</v>
      </c>
      <c r="G77" s="22">
        <v>1591.4575765537863</v>
      </c>
      <c r="H77" s="22">
        <v>1586.7503266708195</v>
      </c>
      <c r="I77" s="9">
        <v>1582.057</v>
      </c>
      <c r="J77" s="22">
        <v>1578.9450527257791</v>
      </c>
      <c r="K77" s="22">
        <v>1575.8392267327999</v>
      </c>
      <c r="L77" s="22">
        <v>1572.7395099803432</v>
      </c>
      <c r="M77" s="22">
        <v>1569.6458904513738</v>
      </c>
      <c r="N77" s="22">
        <v>1566.5583561524945</v>
      </c>
      <c r="O77" s="22">
        <v>1563.4768951138994</v>
      </c>
      <c r="P77" s="22">
        <v>1560.4014953893277</v>
      </c>
      <c r="Q77" s="22">
        <v>1557.3321450560168</v>
      </c>
      <c r="R77" s="22">
        <v>1554.2688322146566</v>
      </c>
      <c r="S77" s="22">
        <v>1551.2115449893438</v>
      </c>
      <c r="T77" s="22">
        <v>1548.1602715275346</v>
      </c>
      <c r="U77" s="9">
        <v>1545.115</v>
      </c>
      <c r="V77" s="22">
        <v>1541.7972008615632</v>
      </c>
      <c r="W77" s="22">
        <v>1538.4865259767405</v>
      </c>
      <c r="X77" s="24">
        <v>1535.1829600477433</v>
      </c>
      <c r="Y77" s="24">
        <v>1531.8864878096319</v>
      </c>
      <c r="Z77" s="24">
        <v>1528.5970940302448</v>
      </c>
      <c r="AA77" s="24">
        <v>1525.3147635101277</v>
      </c>
      <c r="AB77" s="24">
        <v>1522.0394810824644</v>
      </c>
      <c r="AC77" s="24">
        <v>1518.771231613006</v>
      </c>
      <c r="AD77" s="58">
        <v>1515.51</v>
      </c>
      <c r="AE77" s="22">
        <v>1512.4184826154183</v>
      </c>
      <c r="AF77" s="22">
        <v>1509.3332716753596</v>
      </c>
      <c r="AG77" s="22">
        <v>1506.2543543151892</v>
      </c>
      <c r="AH77" s="22">
        <v>1503.1817176965149</v>
      </c>
      <c r="AI77" s="22">
        <v>1500.1153490071335</v>
      </c>
      <c r="AK77" s="70"/>
    </row>
    <row r="78" spans="1:37" ht="20.25" customHeight="1" x14ac:dyDescent="0.25">
      <c r="A78" s="80"/>
      <c r="B78" s="14" t="s">
        <v>91</v>
      </c>
      <c r="C78" s="14"/>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K78" s="70"/>
    </row>
    <row r="79" spans="1:37" ht="15" x14ac:dyDescent="0.2">
      <c r="A79" s="80"/>
      <c r="B79" s="8" t="s">
        <v>43</v>
      </c>
      <c r="C79" s="8" t="s">
        <v>88</v>
      </c>
      <c r="D79" s="38">
        <v>1066.9802999999999</v>
      </c>
      <c r="E79" s="39" t="s">
        <v>2</v>
      </c>
      <c r="F79" s="39" t="s">
        <v>2</v>
      </c>
      <c r="G79" s="39" t="s">
        <v>2</v>
      </c>
      <c r="H79" s="39" t="s">
        <v>2</v>
      </c>
      <c r="I79" s="39" t="s">
        <v>2</v>
      </c>
      <c r="J79" s="38">
        <v>1082.8762400000001</v>
      </c>
      <c r="K79" s="38">
        <v>1075.7276200000001</v>
      </c>
      <c r="L79" s="38">
        <v>1078.4048400000001</v>
      </c>
      <c r="M79" s="38">
        <v>1071.8987099999999</v>
      </c>
      <c r="N79" s="38">
        <v>1072.4916699999999</v>
      </c>
      <c r="O79" s="38">
        <v>1071.13042</v>
      </c>
      <c r="P79" s="38">
        <v>1069.77009</v>
      </c>
      <c r="Q79" s="38">
        <v>1067.05475</v>
      </c>
      <c r="R79" s="38">
        <v>1064.5739799999999</v>
      </c>
      <c r="S79" s="38">
        <v>1065.1183799999999</v>
      </c>
      <c r="T79" s="38">
        <v>1065.19895</v>
      </c>
      <c r="U79" s="38">
        <v>1060.2433700000001</v>
      </c>
      <c r="V79" s="38">
        <v>1058.0988500000001</v>
      </c>
      <c r="W79" s="38">
        <v>1055.64906</v>
      </c>
      <c r="X79" s="38">
        <v>1051.747429</v>
      </c>
      <c r="Y79" s="38">
        <v>1051.865648</v>
      </c>
      <c r="Z79" s="38">
        <v>1051.0367530000001</v>
      </c>
      <c r="AA79" s="38">
        <v>1049.923495</v>
      </c>
      <c r="AB79" s="38">
        <v>1051.264999</v>
      </c>
      <c r="AC79" s="38">
        <v>1049.724823</v>
      </c>
      <c r="AD79" s="38">
        <v>1049.0719490000001</v>
      </c>
      <c r="AE79" s="38">
        <v>1046.108741</v>
      </c>
      <c r="AF79" s="38">
        <v>1044.9760470000001</v>
      </c>
      <c r="AG79" s="38">
        <v>1043.7290600000001</v>
      </c>
      <c r="AH79" s="9">
        <v>1044.0337059999999</v>
      </c>
      <c r="AI79" s="9">
        <v>1042.0530039999999</v>
      </c>
      <c r="AK79" s="70"/>
    </row>
    <row r="80" spans="1:37" ht="20.25" customHeight="1" x14ac:dyDescent="0.25">
      <c r="A80" s="80"/>
      <c r="B80" s="14" t="s">
        <v>92</v>
      </c>
      <c r="C80" s="14"/>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K80" s="70"/>
    </row>
    <row r="81" spans="1:37" x14ac:dyDescent="0.2">
      <c r="A81" s="80"/>
      <c r="B81" s="8" t="s">
        <v>44</v>
      </c>
      <c r="C81" s="8" t="s">
        <v>45</v>
      </c>
      <c r="D81" s="36" t="s">
        <v>2</v>
      </c>
      <c r="E81" s="36" t="s">
        <v>2</v>
      </c>
      <c r="F81" s="36" t="s">
        <v>2</v>
      </c>
      <c r="G81" s="36" t="s">
        <v>2</v>
      </c>
      <c r="H81" s="36" t="s">
        <v>2</v>
      </c>
      <c r="I81" s="36" t="s">
        <v>2</v>
      </c>
      <c r="J81" s="36" t="s">
        <v>2</v>
      </c>
      <c r="K81" s="36" t="s">
        <v>2</v>
      </c>
      <c r="L81" s="36" t="s">
        <v>2</v>
      </c>
      <c r="M81" s="36" t="s">
        <v>2</v>
      </c>
      <c r="N81" s="26">
        <v>308633</v>
      </c>
      <c r="O81" s="26">
        <v>301567</v>
      </c>
      <c r="P81" s="26">
        <v>300607</v>
      </c>
      <c r="Q81" s="26">
        <v>303790</v>
      </c>
      <c r="R81" s="26">
        <v>292422</v>
      </c>
      <c r="S81" s="26">
        <v>297742</v>
      </c>
      <c r="T81" s="26">
        <v>293422</v>
      </c>
      <c r="U81" s="26">
        <v>303241</v>
      </c>
      <c r="V81" s="26">
        <v>293427</v>
      </c>
      <c r="W81" s="26">
        <v>297456</v>
      </c>
      <c r="X81" s="26">
        <v>296849</v>
      </c>
      <c r="Y81" s="26">
        <v>297496</v>
      </c>
      <c r="Z81" s="26">
        <v>289057</v>
      </c>
      <c r="AA81" s="26">
        <v>280187</v>
      </c>
      <c r="AB81" s="26">
        <v>301995</v>
      </c>
      <c r="AC81" s="26">
        <v>308064</v>
      </c>
      <c r="AD81" s="26">
        <v>306216</v>
      </c>
      <c r="AE81" s="3">
        <v>304557</v>
      </c>
      <c r="AF81" s="3">
        <v>308540</v>
      </c>
      <c r="AG81" s="3" t="s">
        <v>125</v>
      </c>
      <c r="AH81" s="3" t="s">
        <v>126</v>
      </c>
      <c r="AI81" s="3" t="s">
        <v>127</v>
      </c>
      <c r="AK81" s="70"/>
    </row>
    <row r="82" spans="1:37" ht="18" x14ac:dyDescent="0.2">
      <c r="A82" s="80"/>
      <c r="B82" s="15" t="s">
        <v>93</v>
      </c>
      <c r="C82" s="1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row>
    <row r="83" spans="1:37" x14ac:dyDescent="0.2">
      <c r="A83" s="80"/>
      <c r="B83" s="8" t="s">
        <v>46</v>
      </c>
      <c r="C83" s="8" t="s">
        <v>47</v>
      </c>
      <c r="D83" s="40" t="s">
        <v>2</v>
      </c>
      <c r="E83" s="40" t="s">
        <v>2</v>
      </c>
      <c r="F83" s="40" t="s">
        <v>2</v>
      </c>
      <c r="G83" s="52">
        <v>18.536439274115807</v>
      </c>
      <c r="H83" s="52">
        <v>29.903883049911556</v>
      </c>
      <c r="I83" s="52">
        <v>36.989000226022746</v>
      </c>
      <c r="J83" s="52">
        <v>64.66705329142026</v>
      </c>
      <c r="K83" s="52">
        <v>79.150770454984908</v>
      </c>
      <c r="L83" s="52">
        <v>84.012592671584429</v>
      </c>
      <c r="M83" s="52">
        <v>90.862385355336642</v>
      </c>
      <c r="N83" s="52">
        <v>93.479951365604592</v>
      </c>
      <c r="O83" s="52">
        <v>94.964505816201182</v>
      </c>
      <c r="P83" s="52">
        <v>96.741517609638905</v>
      </c>
      <c r="Q83" s="52">
        <v>97.347947703714368</v>
      </c>
      <c r="R83" s="52">
        <v>97.659178225280726</v>
      </c>
      <c r="S83" s="52">
        <v>97.891942006745623</v>
      </c>
      <c r="T83" s="52">
        <v>98.043575290721606</v>
      </c>
      <c r="U83" s="52">
        <v>98.126998767651443</v>
      </c>
      <c r="V83" s="52">
        <v>98.158818953866628</v>
      </c>
      <c r="W83" s="52">
        <v>98.101438183465831</v>
      </c>
      <c r="X83" s="52">
        <v>97.973913160447339</v>
      </c>
      <c r="Y83" s="52">
        <v>98.042127026209641</v>
      </c>
      <c r="Z83" s="52">
        <v>98.005162008830069</v>
      </c>
      <c r="AA83" s="52">
        <v>98.097938972775367</v>
      </c>
      <c r="AB83" s="52">
        <v>97.874414963010025</v>
      </c>
      <c r="AC83" s="52">
        <v>98.0617533024637</v>
      </c>
      <c r="AD83" s="52">
        <v>98.051223756455286</v>
      </c>
      <c r="AE83" s="52">
        <v>98.058166350219139</v>
      </c>
      <c r="AF83" s="52">
        <v>98.034554674754943</v>
      </c>
      <c r="AG83" s="52">
        <v>98.084438630065634</v>
      </c>
      <c r="AH83" s="52">
        <v>98.077540701815536</v>
      </c>
      <c r="AI83" s="3">
        <v>98.1</v>
      </c>
    </row>
    <row r="84" spans="1:37" x14ac:dyDescent="0.2">
      <c r="A84" s="81"/>
      <c r="B84" s="13" t="s">
        <v>48</v>
      </c>
      <c r="C84" s="13" t="s">
        <v>47</v>
      </c>
      <c r="D84" s="41" t="s">
        <v>2</v>
      </c>
      <c r="E84" s="41" t="s">
        <v>2</v>
      </c>
      <c r="F84" s="41" t="s">
        <v>2</v>
      </c>
      <c r="G84" s="53">
        <v>1.7696000898464188</v>
      </c>
      <c r="H84" s="53">
        <v>1.9862609851285458</v>
      </c>
      <c r="I84" s="53">
        <v>2.66989376930611</v>
      </c>
      <c r="J84" s="53">
        <v>4.9850583076917392</v>
      </c>
      <c r="K84" s="53">
        <v>6.2176498148230781</v>
      </c>
      <c r="L84" s="53">
        <v>6.7197388736142729</v>
      </c>
      <c r="M84" s="53">
        <v>7.319159734266008</v>
      </c>
      <c r="N84" s="53">
        <v>7.7223886052296891</v>
      </c>
      <c r="O84" s="53">
        <v>8.7351295652680658</v>
      </c>
      <c r="P84" s="53">
        <v>9.653579864062193</v>
      </c>
      <c r="Q84" s="53">
        <v>10.364518784064266</v>
      </c>
      <c r="R84" s="53">
        <v>10.683221645465698</v>
      </c>
      <c r="S84" s="53">
        <v>10.897091968710948</v>
      </c>
      <c r="T84" s="53">
        <v>10.930695864839919</v>
      </c>
      <c r="U84" s="53">
        <v>10.786656851119798</v>
      </c>
      <c r="V84" s="53">
        <v>10.711805572166712</v>
      </c>
      <c r="W84" s="53">
        <v>10.551015763253904</v>
      </c>
      <c r="X84" s="53">
        <v>10.514115541989403</v>
      </c>
      <c r="Y84" s="53">
        <v>10.963834133053199</v>
      </c>
      <c r="Z84" s="53">
        <v>11.52059093720549</v>
      </c>
      <c r="AA84" s="53">
        <v>12.1525943037625</v>
      </c>
      <c r="AB84" s="53">
        <v>12.577604017465649</v>
      </c>
      <c r="AC84" s="53">
        <v>12.518197499953907</v>
      </c>
      <c r="AD84" s="53">
        <v>12.962284954955077</v>
      </c>
      <c r="AE84" s="52">
        <v>13.940035472781997</v>
      </c>
      <c r="AF84" s="52">
        <v>14.950239553499248</v>
      </c>
      <c r="AG84" s="52">
        <v>15.825567686672001</v>
      </c>
      <c r="AH84" s="52">
        <v>16.453398997817629</v>
      </c>
      <c r="AI84" s="3">
        <v>16.899999999999999</v>
      </c>
    </row>
    <row r="85" spans="1:37" ht="18" customHeight="1" x14ac:dyDescent="0.25">
      <c r="A85" s="76" t="s">
        <v>49</v>
      </c>
      <c r="B85" s="17" t="s">
        <v>94</v>
      </c>
      <c r="C85" s="17"/>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K85" s="70"/>
    </row>
    <row r="86" spans="1:37" x14ac:dyDescent="0.2">
      <c r="A86" s="77"/>
      <c r="B86" s="3" t="s">
        <v>50</v>
      </c>
      <c r="C86" s="3" t="s">
        <v>51</v>
      </c>
      <c r="D86" s="42" t="s">
        <v>2</v>
      </c>
      <c r="E86" s="42" t="s">
        <v>2</v>
      </c>
      <c r="F86" s="42" t="s">
        <v>2</v>
      </c>
      <c r="G86" s="42" t="s">
        <v>2</v>
      </c>
      <c r="H86" s="42" t="s">
        <v>2</v>
      </c>
      <c r="I86" s="42" t="s">
        <v>2</v>
      </c>
      <c r="J86" s="42" t="s">
        <v>2</v>
      </c>
      <c r="K86" s="42" t="s">
        <v>2</v>
      </c>
      <c r="L86" s="42" t="s">
        <v>2</v>
      </c>
      <c r="M86" s="42" t="s">
        <v>2</v>
      </c>
      <c r="N86" s="42" t="s">
        <v>2</v>
      </c>
      <c r="O86" s="42" t="s">
        <v>2</v>
      </c>
      <c r="P86" s="42" t="s">
        <v>2</v>
      </c>
      <c r="Q86" s="42" t="s">
        <v>2</v>
      </c>
      <c r="R86" s="42" t="s">
        <v>2</v>
      </c>
      <c r="S86" s="42" t="s">
        <v>2</v>
      </c>
      <c r="T86" s="42" t="s">
        <v>2</v>
      </c>
      <c r="U86" s="42" t="s">
        <v>2</v>
      </c>
      <c r="V86" s="9">
        <f t="shared" ref="V86:AG86" si="31">SUM(V87:V92)</f>
        <v>2236.7294241782001</v>
      </c>
      <c r="W86" s="9">
        <f t="shared" si="31"/>
        <v>2223.5711538449996</v>
      </c>
      <c r="X86" s="9">
        <f t="shared" si="31"/>
        <v>2147.947478955</v>
      </c>
      <c r="Y86" s="9">
        <f t="shared" si="31"/>
        <v>2282.1650707811996</v>
      </c>
      <c r="Z86" s="9">
        <f t="shared" si="31"/>
        <v>2230.9868242339999</v>
      </c>
      <c r="AA86" s="9">
        <f t="shared" si="31"/>
        <v>2289.6395556289999</v>
      </c>
      <c r="AB86" s="9">
        <f t="shared" si="31"/>
        <v>2244.9812232735003</v>
      </c>
      <c r="AC86" s="9">
        <f t="shared" si="31"/>
        <v>2220.1083924501804</v>
      </c>
      <c r="AD86" s="9">
        <f t="shared" si="31"/>
        <v>2157.7433659875001</v>
      </c>
      <c r="AE86" s="9">
        <f t="shared" si="31"/>
        <v>2027.243887587</v>
      </c>
      <c r="AF86" s="9">
        <f t="shared" si="31"/>
        <v>2051.5475176265004</v>
      </c>
      <c r="AG86" s="9">
        <f t="shared" si="31"/>
        <v>1951.2804616350002</v>
      </c>
      <c r="AH86" s="9">
        <f>SUM(AH87:AH92)</f>
        <v>1927.9664478447999</v>
      </c>
      <c r="AI86" s="9">
        <f>SUM(AI87:AI92)</f>
        <v>2258.9233646039993</v>
      </c>
      <c r="AK86" s="70"/>
    </row>
    <row r="87" spans="1:37" ht="14.25" customHeight="1" x14ac:dyDescent="0.2">
      <c r="A87" s="77"/>
      <c r="B87" s="4" t="s">
        <v>107</v>
      </c>
      <c r="C87" s="4" t="s">
        <v>51</v>
      </c>
      <c r="D87" s="43" t="s">
        <v>2</v>
      </c>
      <c r="E87" s="43" t="s">
        <v>2</v>
      </c>
      <c r="F87" s="43" t="s">
        <v>2</v>
      </c>
      <c r="G87" s="43" t="s">
        <v>2</v>
      </c>
      <c r="H87" s="43" t="s">
        <v>2</v>
      </c>
      <c r="I87" s="43" t="s">
        <v>2</v>
      </c>
      <c r="J87" s="43" t="s">
        <v>2</v>
      </c>
      <c r="K87" s="43" t="s">
        <v>2</v>
      </c>
      <c r="L87" s="43" t="s">
        <v>2</v>
      </c>
      <c r="M87" s="43" t="s">
        <v>2</v>
      </c>
      <c r="N87" s="43" t="s">
        <v>2</v>
      </c>
      <c r="O87" s="43" t="s">
        <v>2</v>
      </c>
      <c r="P87" s="43" t="s">
        <v>2</v>
      </c>
      <c r="Q87" s="43" t="s">
        <v>2</v>
      </c>
      <c r="R87" s="43" t="s">
        <v>2</v>
      </c>
      <c r="S87" s="43" t="s">
        <v>2</v>
      </c>
      <c r="T87" s="43" t="s">
        <v>2</v>
      </c>
      <c r="U87" s="43" t="s">
        <v>2</v>
      </c>
      <c r="V87" s="5">
        <v>954.84849610175252</v>
      </c>
      <c r="W87" s="5">
        <v>957.14944544375044</v>
      </c>
      <c r="X87" s="5">
        <v>883.99818007999988</v>
      </c>
      <c r="Y87" s="5">
        <v>940.91710719499997</v>
      </c>
      <c r="Z87" s="5">
        <v>977.74866752499997</v>
      </c>
      <c r="AA87" s="5">
        <v>1025.2905388340002</v>
      </c>
      <c r="AB87" s="5">
        <v>1048.9361663290001</v>
      </c>
      <c r="AC87" s="5">
        <v>1046.0404125250002</v>
      </c>
      <c r="AD87" s="5">
        <v>1013.392437725</v>
      </c>
      <c r="AE87" s="5">
        <v>997.32629833999999</v>
      </c>
      <c r="AF87" s="5">
        <v>1006.2222381750003</v>
      </c>
      <c r="AG87" s="5">
        <v>978.19397720000006</v>
      </c>
      <c r="AH87" s="5">
        <v>1010.471871125</v>
      </c>
      <c r="AI87" s="5">
        <v>1197.2264269499997</v>
      </c>
      <c r="AK87" s="70"/>
    </row>
    <row r="88" spans="1:37" ht="14.25" customHeight="1" x14ac:dyDescent="0.2">
      <c r="A88" s="77"/>
      <c r="B88" s="4" t="s">
        <v>52</v>
      </c>
      <c r="C88" s="4" t="s">
        <v>51</v>
      </c>
      <c r="D88" s="43" t="s">
        <v>2</v>
      </c>
      <c r="E88" s="43" t="s">
        <v>2</v>
      </c>
      <c r="F88" s="43" t="s">
        <v>2</v>
      </c>
      <c r="G88" s="43" t="s">
        <v>2</v>
      </c>
      <c r="H88" s="43" t="s">
        <v>2</v>
      </c>
      <c r="I88" s="43" t="s">
        <v>2</v>
      </c>
      <c r="J88" s="43" t="s">
        <v>2</v>
      </c>
      <c r="K88" s="43" t="s">
        <v>2</v>
      </c>
      <c r="L88" s="43" t="s">
        <v>2</v>
      </c>
      <c r="M88" s="43" t="s">
        <v>2</v>
      </c>
      <c r="N88" s="43" t="s">
        <v>2</v>
      </c>
      <c r="O88" s="43" t="s">
        <v>2</v>
      </c>
      <c r="P88" s="43" t="s">
        <v>2</v>
      </c>
      <c r="Q88" s="43" t="s">
        <v>2</v>
      </c>
      <c r="R88" s="43" t="s">
        <v>2</v>
      </c>
      <c r="S88" s="43" t="s">
        <v>2</v>
      </c>
      <c r="T88" s="43" t="s">
        <v>2</v>
      </c>
      <c r="U88" s="43" t="s">
        <v>2</v>
      </c>
      <c r="V88" s="5">
        <v>873.066872718181</v>
      </c>
      <c r="W88" s="5">
        <v>758.41461247624954</v>
      </c>
      <c r="X88" s="5">
        <v>834.17034631999991</v>
      </c>
      <c r="Y88" s="5">
        <v>918.62340908919987</v>
      </c>
      <c r="Z88" s="5">
        <v>828.59213801999977</v>
      </c>
      <c r="AA88" s="5">
        <v>783.04607683499989</v>
      </c>
      <c r="AB88" s="5">
        <v>733.48591422699997</v>
      </c>
      <c r="AC88" s="5">
        <v>693.22066636817988</v>
      </c>
      <c r="AD88" s="5">
        <v>621.06917449000002</v>
      </c>
      <c r="AE88" s="5">
        <v>595.13070332799998</v>
      </c>
      <c r="AF88" s="5">
        <v>628.76423262000003</v>
      </c>
      <c r="AG88" s="5">
        <v>509.00778943400002</v>
      </c>
      <c r="AH88" s="5">
        <v>498.96349744800006</v>
      </c>
      <c r="AI88" s="68">
        <v>480.70658248799987</v>
      </c>
      <c r="AK88" s="70"/>
    </row>
    <row r="89" spans="1:37" ht="14.25" customHeight="1" x14ac:dyDescent="0.2">
      <c r="A89" s="77"/>
      <c r="B89" s="4" t="s">
        <v>108</v>
      </c>
      <c r="C89" s="4" t="s">
        <v>51</v>
      </c>
      <c r="D89" s="43" t="s">
        <v>2</v>
      </c>
      <c r="E89" s="43" t="s">
        <v>2</v>
      </c>
      <c r="F89" s="43" t="s">
        <v>2</v>
      </c>
      <c r="G89" s="43" t="s">
        <v>2</v>
      </c>
      <c r="H89" s="43" t="s">
        <v>2</v>
      </c>
      <c r="I89" s="43" t="s">
        <v>2</v>
      </c>
      <c r="J89" s="43" t="s">
        <v>2</v>
      </c>
      <c r="K89" s="43" t="s">
        <v>2</v>
      </c>
      <c r="L89" s="43" t="s">
        <v>2</v>
      </c>
      <c r="M89" s="43" t="s">
        <v>2</v>
      </c>
      <c r="N89" s="43" t="s">
        <v>2</v>
      </c>
      <c r="O89" s="43" t="s">
        <v>2</v>
      </c>
      <c r="P89" s="43" t="s">
        <v>2</v>
      </c>
      <c r="Q89" s="43" t="s">
        <v>2</v>
      </c>
      <c r="R89" s="43" t="s">
        <v>2</v>
      </c>
      <c r="S89" s="43" t="s">
        <v>2</v>
      </c>
      <c r="T89" s="43" t="s">
        <v>2</v>
      </c>
      <c r="U89" s="43" t="s">
        <v>2</v>
      </c>
      <c r="V89" s="5">
        <v>221.78933984999995</v>
      </c>
      <c r="W89" s="5">
        <v>278.46025631000003</v>
      </c>
      <c r="X89" s="5">
        <v>213.20582127499998</v>
      </c>
      <c r="Y89" s="5">
        <v>260.94161531899999</v>
      </c>
      <c r="Z89" s="5">
        <v>279.239516654</v>
      </c>
      <c r="AA89" s="5">
        <v>280.80098720900003</v>
      </c>
      <c r="AB89" s="5">
        <v>287.58686002649995</v>
      </c>
      <c r="AC89" s="5">
        <v>218.32622337800001</v>
      </c>
      <c r="AD89" s="5">
        <v>270.39550919250001</v>
      </c>
      <c r="AE89" s="5">
        <v>251.54993340899995</v>
      </c>
      <c r="AF89" s="5">
        <v>232.61739659149993</v>
      </c>
      <c r="AG89" s="5">
        <v>299.50173874599994</v>
      </c>
      <c r="AH89" s="5">
        <v>269.58885970279994</v>
      </c>
      <c r="AI89" s="68">
        <v>420.89035516599995</v>
      </c>
      <c r="AK89" s="70"/>
    </row>
    <row r="90" spans="1:37" ht="14.25" customHeight="1" x14ac:dyDescent="0.2">
      <c r="A90" s="77"/>
      <c r="B90" s="4" t="s">
        <v>109</v>
      </c>
      <c r="C90" s="4" t="s">
        <v>51</v>
      </c>
      <c r="D90" s="43" t="s">
        <v>2</v>
      </c>
      <c r="E90" s="43" t="s">
        <v>2</v>
      </c>
      <c r="F90" s="43" t="s">
        <v>2</v>
      </c>
      <c r="G90" s="43" t="s">
        <v>2</v>
      </c>
      <c r="H90" s="43" t="s">
        <v>2</v>
      </c>
      <c r="I90" s="43" t="s">
        <v>2</v>
      </c>
      <c r="J90" s="43" t="s">
        <v>2</v>
      </c>
      <c r="K90" s="43" t="s">
        <v>2</v>
      </c>
      <c r="L90" s="43" t="s">
        <v>2</v>
      </c>
      <c r="M90" s="43" t="s">
        <v>2</v>
      </c>
      <c r="N90" s="43" t="s">
        <v>2</v>
      </c>
      <c r="O90" s="43" t="s">
        <v>2</v>
      </c>
      <c r="P90" s="43" t="s">
        <v>2</v>
      </c>
      <c r="Q90" s="43" t="s">
        <v>2</v>
      </c>
      <c r="R90" s="43" t="s">
        <v>2</v>
      </c>
      <c r="S90" s="43" t="s">
        <v>2</v>
      </c>
      <c r="T90" s="43" t="s">
        <v>2</v>
      </c>
      <c r="U90" s="43" t="s">
        <v>2</v>
      </c>
      <c r="V90" s="5">
        <v>41.660991199999991</v>
      </c>
      <c r="W90" s="5">
        <v>34.626312399999996</v>
      </c>
      <c r="X90" s="5">
        <v>38.414293200000003</v>
      </c>
      <c r="Y90" s="5">
        <v>37.758827400000001</v>
      </c>
      <c r="Z90" s="5">
        <v>33.917799000000002</v>
      </c>
      <c r="AA90" s="5">
        <v>56.014320840000003</v>
      </c>
      <c r="AB90" s="5">
        <v>55.888110100000006</v>
      </c>
      <c r="AC90" s="5">
        <v>46.833179435000005</v>
      </c>
      <c r="AD90" s="5">
        <v>41.862273469999998</v>
      </c>
      <c r="AE90" s="5">
        <v>29.819215589999999</v>
      </c>
      <c r="AF90" s="5">
        <v>29.16827056</v>
      </c>
      <c r="AG90" s="5">
        <v>20.99449778</v>
      </c>
      <c r="AH90" s="5">
        <v>23.387403219999996</v>
      </c>
      <c r="AI90" s="69">
        <v>22</v>
      </c>
      <c r="AK90" s="70"/>
    </row>
    <row r="91" spans="1:37" ht="14.25" customHeight="1" x14ac:dyDescent="0.2">
      <c r="A91" s="77"/>
      <c r="B91" s="4" t="s">
        <v>53</v>
      </c>
      <c r="C91" s="4" t="s">
        <v>51</v>
      </c>
      <c r="D91" s="43" t="s">
        <v>2</v>
      </c>
      <c r="E91" s="43" t="s">
        <v>2</v>
      </c>
      <c r="F91" s="43" t="s">
        <v>2</v>
      </c>
      <c r="G91" s="43" t="s">
        <v>2</v>
      </c>
      <c r="H91" s="43" t="s">
        <v>2</v>
      </c>
      <c r="I91" s="43" t="s">
        <v>2</v>
      </c>
      <c r="J91" s="43" t="s">
        <v>2</v>
      </c>
      <c r="K91" s="43" t="s">
        <v>2</v>
      </c>
      <c r="L91" s="43" t="s">
        <v>2</v>
      </c>
      <c r="M91" s="43" t="s">
        <v>2</v>
      </c>
      <c r="N91" s="43" t="s">
        <v>2</v>
      </c>
      <c r="O91" s="43" t="s">
        <v>2</v>
      </c>
      <c r="P91" s="43" t="s">
        <v>2</v>
      </c>
      <c r="Q91" s="43" t="s">
        <v>2</v>
      </c>
      <c r="R91" s="43" t="s">
        <v>2</v>
      </c>
      <c r="S91" s="43" t="s">
        <v>2</v>
      </c>
      <c r="T91" s="43" t="s">
        <v>2</v>
      </c>
      <c r="U91" s="43" t="s">
        <v>2</v>
      </c>
      <c r="V91" s="5">
        <v>19.264637200000003</v>
      </c>
      <c r="W91" s="5">
        <v>48.140404099999998</v>
      </c>
      <c r="X91" s="5">
        <v>38.297972899999998</v>
      </c>
      <c r="Y91" s="5">
        <v>32.966245499999999</v>
      </c>
      <c r="Z91" s="5">
        <v>36.355323499999997</v>
      </c>
      <c r="AA91" s="5">
        <v>52.479181680000003</v>
      </c>
      <c r="AB91" s="5">
        <v>31.933996485000002</v>
      </c>
      <c r="AC91" s="5">
        <v>35.704070625</v>
      </c>
      <c r="AD91" s="5">
        <v>28.742956790000004</v>
      </c>
      <c r="AE91" s="5">
        <v>30.011850180000003</v>
      </c>
      <c r="AF91" s="5">
        <v>37.036880180000004</v>
      </c>
      <c r="AG91" s="5">
        <v>33.144865899999999</v>
      </c>
      <c r="AH91" s="5">
        <v>33.295813649999999</v>
      </c>
      <c r="AI91" s="69">
        <v>36</v>
      </c>
      <c r="AK91" s="70"/>
    </row>
    <row r="92" spans="1:37" ht="14.25" customHeight="1" x14ac:dyDescent="0.2">
      <c r="A92" s="77"/>
      <c r="B92" s="4" t="s">
        <v>110</v>
      </c>
      <c r="C92" s="4" t="s">
        <v>51</v>
      </c>
      <c r="D92" s="43" t="s">
        <v>2</v>
      </c>
      <c r="E92" s="43" t="s">
        <v>2</v>
      </c>
      <c r="F92" s="43" t="s">
        <v>2</v>
      </c>
      <c r="G92" s="43" t="s">
        <v>2</v>
      </c>
      <c r="H92" s="43" t="s">
        <v>2</v>
      </c>
      <c r="I92" s="43" t="s">
        <v>2</v>
      </c>
      <c r="J92" s="43" t="s">
        <v>2</v>
      </c>
      <c r="K92" s="43" t="s">
        <v>2</v>
      </c>
      <c r="L92" s="43" t="s">
        <v>2</v>
      </c>
      <c r="M92" s="43" t="s">
        <v>2</v>
      </c>
      <c r="N92" s="43" t="s">
        <v>2</v>
      </c>
      <c r="O92" s="43" t="s">
        <v>2</v>
      </c>
      <c r="P92" s="43" t="s">
        <v>2</v>
      </c>
      <c r="Q92" s="43" t="s">
        <v>2</v>
      </c>
      <c r="R92" s="43" t="s">
        <v>2</v>
      </c>
      <c r="S92" s="43" t="s">
        <v>2</v>
      </c>
      <c r="T92" s="43" t="s">
        <v>2</v>
      </c>
      <c r="U92" s="43" t="s">
        <v>2</v>
      </c>
      <c r="V92" s="5">
        <v>126.09908710826674</v>
      </c>
      <c r="W92" s="5">
        <v>146.7801231149999</v>
      </c>
      <c r="X92" s="5">
        <v>139.86086517999988</v>
      </c>
      <c r="Y92" s="5">
        <v>90.95786627800004</v>
      </c>
      <c r="Z92" s="5">
        <v>75.133379534999932</v>
      </c>
      <c r="AA92" s="5">
        <v>92.008450231000111</v>
      </c>
      <c r="AB92" s="5">
        <v>87.150176105999861</v>
      </c>
      <c r="AC92" s="5">
        <v>179.98384011900001</v>
      </c>
      <c r="AD92" s="5">
        <v>182.28101432000003</v>
      </c>
      <c r="AE92" s="5">
        <v>123.40588674</v>
      </c>
      <c r="AF92" s="5">
        <v>117.73849949999999</v>
      </c>
      <c r="AG92" s="5">
        <v>110.437592575</v>
      </c>
      <c r="AH92" s="5">
        <v>92.259002699000007</v>
      </c>
      <c r="AI92" s="68">
        <v>102.1</v>
      </c>
      <c r="AK92" s="70"/>
    </row>
    <row r="93" spans="1:37" ht="18" x14ac:dyDescent="0.25">
      <c r="A93" s="77"/>
      <c r="B93" s="16" t="s">
        <v>95</v>
      </c>
      <c r="C93" s="1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K93" s="70"/>
    </row>
    <row r="94" spans="1:37" ht="15" x14ac:dyDescent="0.2">
      <c r="A94" s="77"/>
      <c r="B94" s="3" t="s">
        <v>54</v>
      </c>
      <c r="C94" s="3" t="s">
        <v>96</v>
      </c>
      <c r="D94" s="9">
        <v>73.8</v>
      </c>
      <c r="E94" s="9">
        <v>73.8</v>
      </c>
      <c r="F94" s="9">
        <v>73.8</v>
      </c>
      <c r="G94" s="9">
        <v>64.8</v>
      </c>
      <c r="H94" s="9">
        <v>61</v>
      </c>
      <c r="I94" s="9">
        <v>61</v>
      </c>
      <c r="J94" s="9">
        <v>58.8</v>
      </c>
      <c r="K94" s="9">
        <v>50.9</v>
      </c>
      <c r="L94" s="9">
        <v>51.1</v>
      </c>
      <c r="M94" s="9">
        <v>53.5</v>
      </c>
      <c r="N94" s="9">
        <v>53</v>
      </c>
      <c r="O94" s="9">
        <v>57.1</v>
      </c>
      <c r="P94" s="9">
        <v>55.7</v>
      </c>
      <c r="Q94" s="9">
        <v>53.2</v>
      </c>
      <c r="R94" s="9">
        <v>53.6</v>
      </c>
      <c r="S94" s="9">
        <v>52.4</v>
      </c>
      <c r="T94" s="9">
        <v>51.4</v>
      </c>
      <c r="U94" s="9">
        <v>53.9</v>
      </c>
      <c r="V94" s="9">
        <v>50.8</v>
      </c>
      <c r="W94" s="9">
        <v>47.9</v>
      </c>
      <c r="X94" s="9">
        <v>55.5</v>
      </c>
      <c r="Y94" s="9">
        <v>46</v>
      </c>
      <c r="Z94" s="9">
        <v>47.6</v>
      </c>
      <c r="AA94" s="9">
        <v>47.1</v>
      </c>
      <c r="AB94" s="9">
        <v>48.2</v>
      </c>
      <c r="AC94" s="9">
        <v>47.5</v>
      </c>
      <c r="AD94" s="9">
        <v>52.2</v>
      </c>
      <c r="AE94" s="9">
        <v>48.1</v>
      </c>
      <c r="AF94" s="9">
        <v>47</v>
      </c>
      <c r="AG94" s="9">
        <v>41</v>
      </c>
      <c r="AH94" s="3">
        <v>45.9</v>
      </c>
      <c r="AI94" s="3">
        <v>43.6</v>
      </c>
      <c r="AK94" s="70"/>
    </row>
    <row r="95" spans="1:37" ht="15.75" collapsed="1" x14ac:dyDescent="0.25">
      <c r="A95" s="77"/>
      <c r="B95" s="3" t="s">
        <v>97</v>
      </c>
      <c r="C95" s="3" t="s">
        <v>96</v>
      </c>
      <c r="D95" s="9">
        <v>41.8</v>
      </c>
      <c r="E95" s="9">
        <v>41.8</v>
      </c>
      <c r="F95" s="9">
        <v>41.8</v>
      </c>
      <c r="G95" s="9">
        <v>31.1</v>
      </c>
      <c r="H95" s="9">
        <v>25.5</v>
      </c>
      <c r="I95" s="9">
        <v>24.3</v>
      </c>
      <c r="J95" s="9">
        <v>17.8</v>
      </c>
      <c r="K95" s="9">
        <v>16.7</v>
      </c>
      <c r="L95" s="9">
        <v>12</v>
      </c>
      <c r="M95" s="9">
        <v>17.600000000000001</v>
      </c>
      <c r="N95" s="9">
        <v>11</v>
      </c>
      <c r="O95" s="9">
        <v>12.2</v>
      </c>
      <c r="P95" s="9">
        <v>14.7</v>
      </c>
      <c r="Q95" s="9">
        <v>11.9</v>
      </c>
      <c r="R95" s="9">
        <v>14.2</v>
      </c>
      <c r="S95" s="9">
        <v>11.6</v>
      </c>
      <c r="T95" s="9">
        <v>13.5</v>
      </c>
      <c r="U95" s="9">
        <v>15.1</v>
      </c>
      <c r="V95" s="9">
        <v>11.7</v>
      </c>
      <c r="W95" s="9">
        <v>8.9</v>
      </c>
      <c r="X95" s="9">
        <v>10.7</v>
      </c>
      <c r="Y95" s="9">
        <v>11.1</v>
      </c>
      <c r="Z95" s="9">
        <v>10.6</v>
      </c>
      <c r="AA95" s="9">
        <v>9</v>
      </c>
      <c r="AB95" s="9">
        <v>9.6</v>
      </c>
      <c r="AC95" s="9">
        <v>10</v>
      </c>
      <c r="AD95" s="9">
        <v>10.1</v>
      </c>
      <c r="AE95" s="9">
        <v>9.3000000000000007</v>
      </c>
      <c r="AF95" s="9">
        <v>9.6999999999999993</v>
      </c>
      <c r="AG95" s="9">
        <v>9.5</v>
      </c>
      <c r="AH95" s="3">
        <v>9.1999999999999993</v>
      </c>
      <c r="AI95" s="3">
        <v>9.6999999999999993</v>
      </c>
      <c r="AK95" s="70"/>
    </row>
    <row r="96" spans="1:37" ht="18" x14ac:dyDescent="0.25">
      <c r="A96" s="77"/>
      <c r="B96" s="16" t="s">
        <v>98</v>
      </c>
      <c r="C96" s="1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K96" s="70"/>
    </row>
    <row r="97" spans="1:37" ht="15" x14ac:dyDescent="0.2">
      <c r="A97" s="77"/>
      <c r="B97" s="3" t="s">
        <v>55</v>
      </c>
      <c r="C97" s="3" t="s">
        <v>96</v>
      </c>
      <c r="D97" s="9">
        <v>1585.8780000000002</v>
      </c>
      <c r="E97" s="9">
        <v>1604.4989999999998</v>
      </c>
      <c r="F97" s="9">
        <v>1504.7459999999999</v>
      </c>
      <c r="G97" s="9">
        <v>1548.9580000000001</v>
      </c>
      <c r="H97" s="9">
        <v>1381.7159999999999</v>
      </c>
      <c r="I97" s="9">
        <v>1669.6000000000001</v>
      </c>
      <c r="J97" s="9">
        <v>1697.5</v>
      </c>
      <c r="K97" s="9">
        <v>1483.9</v>
      </c>
      <c r="L97" s="9">
        <v>1593.8</v>
      </c>
      <c r="M97" s="9">
        <v>1310.2</v>
      </c>
      <c r="N97" s="9">
        <v>1675.8</v>
      </c>
      <c r="O97" s="9">
        <v>1624.4</v>
      </c>
      <c r="P97" s="9">
        <v>1661.3000000000002</v>
      </c>
      <c r="Q97" s="9">
        <v>1470.4</v>
      </c>
      <c r="R97" s="9">
        <v>1611.9</v>
      </c>
      <c r="S97" s="9">
        <v>1518</v>
      </c>
      <c r="T97" s="9">
        <v>1604.8</v>
      </c>
      <c r="U97" s="9">
        <v>1690.1999999999998</v>
      </c>
      <c r="V97" s="9">
        <v>1783.1</v>
      </c>
      <c r="W97" s="9">
        <v>1695</v>
      </c>
      <c r="X97" s="9">
        <v>1774.3530000000001</v>
      </c>
      <c r="Y97" s="9">
        <v>1811.1</v>
      </c>
      <c r="Z97" s="9">
        <v>1751.6</v>
      </c>
      <c r="AA97" s="9">
        <v>1800.4590000000001</v>
      </c>
      <c r="AB97" s="9">
        <v>1828.1</v>
      </c>
      <c r="AC97" s="9">
        <v>1842.8</v>
      </c>
      <c r="AD97" s="9">
        <v>1922.325</v>
      </c>
      <c r="AE97" s="9">
        <v>1908.0149999999999</v>
      </c>
      <c r="AF97" s="9">
        <v>1842.3799999999999</v>
      </c>
      <c r="AG97" s="9">
        <v>1878.998</v>
      </c>
      <c r="AH97" s="44">
        <v>1805.998</v>
      </c>
      <c r="AI97" s="44">
        <v>1940.4160526000001</v>
      </c>
      <c r="AK97" s="70"/>
    </row>
    <row r="98" spans="1:37" ht="15" x14ac:dyDescent="0.2">
      <c r="A98" s="77"/>
      <c r="B98" s="3" t="s">
        <v>56</v>
      </c>
      <c r="C98" s="3" t="s">
        <v>96</v>
      </c>
      <c r="D98" s="9">
        <v>1105.2</v>
      </c>
      <c r="E98" s="9">
        <v>1083.5999999999999</v>
      </c>
      <c r="F98" s="9">
        <v>1029.3999999999999</v>
      </c>
      <c r="G98" s="9">
        <v>1033.4000000000001</v>
      </c>
      <c r="H98" s="9">
        <v>922.6</v>
      </c>
      <c r="I98" s="9">
        <v>1087.9000000000001</v>
      </c>
      <c r="J98" s="9">
        <v>1240.8999999999999</v>
      </c>
      <c r="K98" s="9">
        <v>1019.7</v>
      </c>
      <c r="L98" s="9">
        <v>1056.8</v>
      </c>
      <c r="M98" s="9">
        <v>794.7</v>
      </c>
      <c r="N98" s="9">
        <v>978.7</v>
      </c>
      <c r="O98" s="9">
        <v>936.9</v>
      </c>
      <c r="P98" s="9">
        <v>946.30000000000007</v>
      </c>
      <c r="Q98" s="9">
        <v>740.7</v>
      </c>
      <c r="R98" s="9">
        <v>813.90000000000009</v>
      </c>
      <c r="S98" s="9">
        <v>837.5</v>
      </c>
      <c r="T98" s="9">
        <v>801.8</v>
      </c>
      <c r="U98" s="9">
        <v>810.8</v>
      </c>
      <c r="V98" s="9">
        <v>756.9</v>
      </c>
      <c r="W98" s="9">
        <v>757</v>
      </c>
      <c r="X98" s="9">
        <v>701.80000000000007</v>
      </c>
      <c r="Y98" s="9">
        <v>728.59999999999991</v>
      </c>
      <c r="Z98" s="9">
        <v>680.4</v>
      </c>
      <c r="AA98" s="9">
        <v>624.75900000000001</v>
      </c>
      <c r="AB98" s="9">
        <v>763.8</v>
      </c>
      <c r="AC98" s="9">
        <v>688.8</v>
      </c>
      <c r="AD98" s="9">
        <v>590.90000000000009</v>
      </c>
      <c r="AE98" s="9">
        <v>689.1099999999999</v>
      </c>
      <c r="AF98" s="9">
        <v>717.28099999999995</v>
      </c>
      <c r="AG98" s="9">
        <v>699.61799999999994</v>
      </c>
      <c r="AH98" s="44">
        <v>782.03399999999999</v>
      </c>
      <c r="AI98" s="44">
        <v>660</v>
      </c>
      <c r="AK98" s="70"/>
    </row>
    <row r="99" spans="1:37" ht="15.75" customHeight="1" x14ac:dyDescent="0.2">
      <c r="A99" s="77"/>
      <c r="B99" s="4" t="s">
        <v>57</v>
      </c>
      <c r="C99" s="4" t="s">
        <v>99</v>
      </c>
      <c r="D99" s="5">
        <v>836.3</v>
      </c>
      <c r="E99" s="5">
        <v>850.8</v>
      </c>
      <c r="F99" s="5">
        <v>741.3</v>
      </c>
      <c r="G99" s="5">
        <v>770.3</v>
      </c>
      <c r="H99" s="5">
        <v>694</v>
      </c>
      <c r="I99" s="5">
        <v>865.2</v>
      </c>
      <c r="J99" s="5">
        <v>1002.1</v>
      </c>
      <c r="K99" s="5">
        <v>796.5</v>
      </c>
      <c r="L99" s="5">
        <v>841.9</v>
      </c>
      <c r="M99" s="5">
        <v>605.6</v>
      </c>
      <c r="N99" s="5">
        <v>759.6</v>
      </c>
      <c r="O99" s="5">
        <v>743.8</v>
      </c>
      <c r="P99" s="5">
        <v>729.1</v>
      </c>
      <c r="Q99" s="5">
        <v>537.1</v>
      </c>
      <c r="R99" s="5">
        <v>594.20000000000005</v>
      </c>
      <c r="S99" s="5">
        <v>636.5</v>
      </c>
      <c r="T99" s="5">
        <v>597.29999999999995</v>
      </c>
      <c r="U99" s="5">
        <v>607.4</v>
      </c>
      <c r="V99" s="5">
        <v>568.29999999999995</v>
      </c>
      <c r="W99" s="5">
        <v>559.9</v>
      </c>
      <c r="X99" s="5">
        <v>505.6</v>
      </c>
      <c r="Y99" s="5">
        <v>509.9</v>
      </c>
      <c r="Z99" s="5">
        <v>479.4</v>
      </c>
      <c r="AA99" s="5">
        <v>422.35899999999998</v>
      </c>
      <c r="AB99" s="5">
        <v>549.4</v>
      </c>
      <c r="AC99" s="5">
        <v>480.3</v>
      </c>
      <c r="AD99" s="5">
        <v>394.8</v>
      </c>
      <c r="AE99" s="5">
        <v>476.41899999999998</v>
      </c>
      <c r="AF99" s="5">
        <v>499.09</v>
      </c>
      <c r="AG99" s="5">
        <v>484.56099999999998</v>
      </c>
      <c r="AH99" s="45">
        <v>552.26900000000001</v>
      </c>
      <c r="AI99" s="45">
        <v>450</v>
      </c>
      <c r="AK99" s="70"/>
    </row>
    <row r="100" spans="1:37" ht="15.75" customHeight="1" x14ac:dyDescent="0.2">
      <c r="A100" s="77"/>
      <c r="B100" s="4" t="s">
        <v>58</v>
      </c>
      <c r="C100" s="4" t="s">
        <v>99</v>
      </c>
      <c r="D100" s="5">
        <v>27.2</v>
      </c>
      <c r="E100" s="5">
        <v>32.299999999999997</v>
      </c>
      <c r="F100" s="5">
        <v>29.8</v>
      </c>
      <c r="G100" s="5">
        <v>32.1</v>
      </c>
      <c r="H100" s="5">
        <v>24.1</v>
      </c>
      <c r="I100" s="5">
        <v>33</v>
      </c>
      <c r="J100" s="5">
        <v>33</v>
      </c>
      <c r="K100" s="5">
        <v>38.6</v>
      </c>
      <c r="L100" s="5">
        <v>38.4</v>
      </c>
      <c r="M100" s="5">
        <v>33.299999999999997</v>
      </c>
      <c r="N100" s="5">
        <v>31.6</v>
      </c>
      <c r="O100" s="5">
        <v>29.5</v>
      </c>
      <c r="P100" s="5">
        <v>40.1</v>
      </c>
      <c r="Q100" s="5">
        <v>38.5</v>
      </c>
      <c r="R100" s="5">
        <v>47.5</v>
      </c>
      <c r="S100" s="5">
        <v>42.4</v>
      </c>
      <c r="T100" s="5">
        <v>41.5</v>
      </c>
      <c r="U100" s="5">
        <v>43.1</v>
      </c>
      <c r="V100" s="5">
        <v>42.7</v>
      </c>
      <c r="W100" s="5">
        <v>45.9</v>
      </c>
      <c r="X100" s="5">
        <v>45.6</v>
      </c>
      <c r="Y100" s="5">
        <v>50.5</v>
      </c>
      <c r="Z100" s="5">
        <v>46.9</v>
      </c>
      <c r="AA100" s="5">
        <v>47.1</v>
      </c>
      <c r="AB100" s="5">
        <v>60.6</v>
      </c>
      <c r="AC100" s="5">
        <v>56.7</v>
      </c>
      <c r="AD100" s="5">
        <v>49.3</v>
      </c>
      <c r="AE100" s="5">
        <v>54.371000000000002</v>
      </c>
      <c r="AF100" s="5">
        <v>55.429000000000002</v>
      </c>
      <c r="AG100" s="5">
        <v>48.113</v>
      </c>
      <c r="AH100" s="45">
        <v>58.36</v>
      </c>
      <c r="AI100" s="45">
        <v>60</v>
      </c>
      <c r="AK100" s="70"/>
    </row>
    <row r="101" spans="1:37" ht="15.75" customHeight="1" x14ac:dyDescent="0.2">
      <c r="A101" s="77"/>
      <c r="B101" s="4" t="s">
        <v>59</v>
      </c>
      <c r="C101" s="4" t="s">
        <v>99</v>
      </c>
      <c r="D101" s="5">
        <v>241.7</v>
      </c>
      <c r="E101" s="5">
        <v>200.5</v>
      </c>
      <c r="F101" s="5">
        <v>258.3</v>
      </c>
      <c r="G101" s="5">
        <v>231</v>
      </c>
      <c r="H101" s="5">
        <v>204.5</v>
      </c>
      <c r="I101" s="5">
        <v>189.7</v>
      </c>
      <c r="J101" s="5">
        <v>205.8</v>
      </c>
      <c r="K101" s="5">
        <v>184.6</v>
      </c>
      <c r="L101" s="5">
        <v>176.5</v>
      </c>
      <c r="M101" s="5">
        <v>155.80000000000001</v>
      </c>
      <c r="N101" s="5">
        <v>187.5</v>
      </c>
      <c r="O101" s="5">
        <v>163.6</v>
      </c>
      <c r="P101" s="5">
        <v>177.1</v>
      </c>
      <c r="Q101" s="5">
        <v>165.1</v>
      </c>
      <c r="R101" s="5">
        <v>172.2</v>
      </c>
      <c r="S101" s="5">
        <v>158.6</v>
      </c>
      <c r="T101" s="5">
        <v>163</v>
      </c>
      <c r="U101" s="5">
        <v>160.30000000000001</v>
      </c>
      <c r="V101" s="5">
        <v>145.9</v>
      </c>
      <c r="W101" s="5">
        <v>151.19999999999999</v>
      </c>
      <c r="X101" s="5">
        <v>150.6</v>
      </c>
      <c r="Y101" s="5">
        <v>168.2</v>
      </c>
      <c r="Z101" s="5">
        <v>154.1</v>
      </c>
      <c r="AA101" s="5">
        <v>155.30000000000001</v>
      </c>
      <c r="AB101" s="5">
        <v>153.80000000000001</v>
      </c>
      <c r="AC101" s="5">
        <v>151.80000000000001</v>
      </c>
      <c r="AD101" s="5">
        <v>146.80000000000001</v>
      </c>
      <c r="AE101" s="5">
        <v>158.32</v>
      </c>
      <c r="AF101" s="5">
        <v>162.762</v>
      </c>
      <c r="AG101" s="5">
        <v>166.94399999999999</v>
      </c>
      <c r="AH101" s="45">
        <v>171.405</v>
      </c>
      <c r="AI101" s="45">
        <v>150</v>
      </c>
      <c r="AK101" s="70"/>
    </row>
    <row r="102" spans="1:37" ht="15" x14ac:dyDescent="0.2">
      <c r="A102" s="77"/>
      <c r="B102" s="3" t="s">
        <v>60</v>
      </c>
      <c r="C102" s="3" t="s">
        <v>96</v>
      </c>
      <c r="D102" s="9">
        <v>480.678</v>
      </c>
      <c r="E102" s="9">
        <v>520.899</v>
      </c>
      <c r="F102" s="9">
        <v>475.346</v>
      </c>
      <c r="G102" s="9">
        <v>515.55799999999999</v>
      </c>
      <c r="H102" s="9">
        <v>459.11599999999999</v>
      </c>
      <c r="I102" s="9">
        <v>581.70000000000005</v>
      </c>
      <c r="J102" s="9">
        <v>456.6</v>
      </c>
      <c r="K102" s="9">
        <v>464.2</v>
      </c>
      <c r="L102" s="9">
        <v>537</v>
      </c>
      <c r="M102" s="9">
        <v>515.5</v>
      </c>
      <c r="N102" s="9">
        <v>697.09999999999991</v>
      </c>
      <c r="O102" s="9">
        <v>687.5</v>
      </c>
      <c r="P102" s="9">
        <v>715</v>
      </c>
      <c r="Q102" s="9">
        <v>729.7</v>
      </c>
      <c r="R102" s="9">
        <v>798</v>
      </c>
      <c r="S102" s="9">
        <v>680.5</v>
      </c>
      <c r="T102" s="9">
        <v>803</v>
      </c>
      <c r="U102" s="9">
        <v>879.4</v>
      </c>
      <c r="V102" s="9">
        <v>1026.2</v>
      </c>
      <c r="W102" s="9">
        <v>938</v>
      </c>
      <c r="X102" s="9">
        <v>1072.5529999999999</v>
      </c>
      <c r="Y102" s="9">
        <v>1082.5</v>
      </c>
      <c r="Z102" s="9">
        <v>1071.2</v>
      </c>
      <c r="AA102" s="9">
        <v>1175.7</v>
      </c>
      <c r="AB102" s="9">
        <v>1064.3</v>
      </c>
      <c r="AC102" s="9">
        <v>1154</v>
      </c>
      <c r="AD102" s="9">
        <v>1331.425</v>
      </c>
      <c r="AE102" s="9">
        <v>1218.905</v>
      </c>
      <c r="AF102" s="9">
        <v>1125.0989999999999</v>
      </c>
      <c r="AG102" s="9">
        <v>1179.3800000000001</v>
      </c>
      <c r="AH102" s="44">
        <v>1023.9639999999999</v>
      </c>
      <c r="AI102" s="44">
        <v>1280.4160526000001</v>
      </c>
      <c r="AK102" s="70"/>
    </row>
    <row r="103" spans="1:37" ht="15.75" customHeight="1" x14ac:dyDescent="0.2">
      <c r="A103" s="77"/>
      <c r="B103" s="4" t="s">
        <v>10</v>
      </c>
      <c r="C103" s="4" t="s">
        <v>99</v>
      </c>
      <c r="D103" s="5">
        <v>289.27800000000002</v>
      </c>
      <c r="E103" s="5">
        <v>289.899</v>
      </c>
      <c r="F103" s="5">
        <v>255.346</v>
      </c>
      <c r="G103" s="5">
        <v>323.05799999999999</v>
      </c>
      <c r="H103" s="5">
        <v>244.816</v>
      </c>
      <c r="I103" s="5">
        <v>372.9</v>
      </c>
      <c r="J103" s="5">
        <v>262.60000000000002</v>
      </c>
      <c r="K103" s="5">
        <v>264.39999999999998</v>
      </c>
      <c r="L103" s="5">
        <v>357.6</v>
      </c>
      <c r="M103" s="5">
        <v>332.8</v>
      </c>
      <c r="N103" s="5">
        <v>505.4</v>
      </c>
      <c r="O103" s="5">
        <v>565.1</v>
      </c>
      <c r="P103" s="5">
        <v>590.1</v>
      </c>
      <c r="Q103" s="5">
        <v>601.1</v>
      </c>
      <c r="R103" s="5">
        <v>674</v>
      </c>
      <c r="S103" s="5">
        <v>579.9</v>
      </c>
      <c r="T103" s="5">
        <v>670.1</v>
      </c>
      <c r="U103" s="5">
        <v>740</v>
      </c>
      <c r="V103" s="5">
        <v>895.2</v>
      </c>
      <c r="W103" s="5">
        <v>817.4</v>
      </c>
      <c r="X103" s="5">
        <v>966.3</v>
      </c>
      <c r="Y103" s="5">
        <v>954.9</v>
      </c>
      <c r="Z103" s="5">
        <v>967.9</v>
      </c>
      <c r="AA103" s="5">
        <v>1080.7</v>
      </c>
      <c r="AB103" s="5">
        <v>962.8</v>
      </c>
      <c r="AC103" s="5">
        <v>1053.5</v>
      </c>
      <c r="AD103" s="5">
        <v>1165.5999999999999</v>
      </c>
      <c r="AE103" s="5">
        <v>1058</v>
      </c>
      <c r="AF103" s="5">
        <v>1029.0999999999999</v>
      </c>
      <c r="AG103" s="5">
        <v>1019.8390000000001</v>
      </c>
      <c r="AH103" s="45">
        <v>873.14599999999996</v>
      </c>
      <c r="AI103" s="45">
        <v>1140.4160526000001</v>
      </c>
      <c r="AK103" s="70"/>
    </row>
    <row r="104" spans="1:37" ht="15.75" customHeight="1" collapsed="1" x14ac:dyDescent="0.2">
      <c r="A104" s="77"/>
      <c r="B104" s="4" t="s">
        <v>100</v>
      </c>
      <c r="C104" s="4" t="s">
        <v>99</v>
      </c>
      <c r="D104" s="5">
        <v>191.4</v>
      </c>
      <c r="E104" s="5">
        <v>231</v>
      </c>
      <c r="F104" s="5">
        <v>220</v>
      </c>
      <c r="G104" s="5">
        <v>192.5</v>
      </c>
      <c r="H104" s="5">
        <v>214.3</v>
      </c>
      <c r="I104" s="5">
        <v>208.8</v>
      </c>
      <c r="J104" s="5">
        <v>194</v>
      </c>
      <c r="K104" s="5">
        <v>199.8</v>
      </c>
      <c r="L104" s="5">
        <v>179.4</v>
      </c>
      <c r="M104" s="5">
        <v>182.7</v>
      </c>
      <c r="N104" s="5">
        <v>191.7</v>
      </c>
      <c r="O104" s="5">
        <v>122.4</v>
      </c>
      <c r="P104" s="5">
        <v>124.9</v>
      </c>
      <c r="Q104" s="5">
        <v>128.6</v>
      </c>
      <c r="R104" s="5">
        <v>124</v>
      </c>
      <c r="S104" s="5">
        <v>100.6</v>
      </c>
      <c r="T104" s="5">
        <v>132.9</v>
      </c>
      <c r="U104" s="5">
        <v>139.4</v>
      </c>
      <c r="V104" s="5">
        <v>131</v>
      </c>
      <c r="W104" s="5">
        <v>120.6</v>
      </c>
      <c r="X104" s="5">
        <v>106.253</v>
      </c>
      <c r="Y104" s="5">
        <v>127.6</v>
      </c>
      <c r="Z104" s="5">
        <v>103.3</v>
      </c>
      <c r="AA104" s="5">
        <v>95</v>
      </c>
      <c r="AB104" s="5">
        <v>101.5</v>
      </c>
      <c r="AC104" s="5">
        <v>100.5</v>
      </c>
      <c r="AD104" s="5">
        <v>165.82499999999999</v>
      </c>
      <c r="AE104" s="5">
        <v>160.905</v>
      </c>
      <c r="AF104" s="5">
        <v>95.998999999999995</v>
      </c>
      <c r="AG104" s="5">
        <v>159.541</v>
      </c>
      <c r="AH104" s="45">
        <v>150.81800000000001</v>
      </c>
      <c r="AI104" s="45">
        <v>140</v>
      </c>
      <c r="AK104" s="70"/>
    </row>
    <row r="105" spans="1:37" ht="14.25" customHeight="1" x14ac:dyDescent="0.2">
      <c r="A105" s="78"/>
      <c r="B105" s="20" t="s">
        <v>61</v>
      </c>
      <c r="C105" s="20" t="s">
        <v>1</v>
      </c>
      <c r="D105" s="19">
        <v>30.309897734882501</v>
      </c>
      <c r="E105" s="19">
        <v>32.464900258585395</v>
      </c>
      <c r="F105" s="19">
        <v>31.589783259101541</v>
      </c>
      <c r="G105" s="19">
        <v>33.284182011390882</v>
      </c>
      <c r="H105" s="19">
        <v>33.227957119987032</v>
      </c>
      <c r="I105" s="19">
        <v>34.840680402491614</v>
      </c>
      <c r="J105" s="19">
        <v>26.898379970544923</v>
      </c>
      <c r="K105" s="19">
        <v>31.282431430689396</v>
      </c>
      <c r="L105" s="19">
        <v>33.693060609863224</v>
      </c>
      <c r="M105" s="19">
        <v>39.345138146847809</v>
      </c>
      <c r="N105" s="19">
        <v>41.598042725862271</v>
      </c>
      <c r="O105" s="19">
        <v>42.323319379463186</v>
      </c>
      <c r="P105" s="19">
        <v>43.038584241256842</v>
      </c>
      <c r="Q105" s="19">
        <v>49.625952121871599</v>
      </c>
      <c r="R105" s="19">
        <v>49.50679322538619</v>
      </c>
      <c r="S105" s="19">
        <v>44.828722002635047</v>
      </c>
      <c r="T105" s="19">
        <v>50.037387836490531</v>
      </c>
      <c r="U105" s="19">
        <v>52.029345639569293</v>
      </c>
      <c r="V105" s="19">
        <v>57.551455330604007</v>
      </c>
      <c r="W105" s="19">
        <v>55.339233038348077</v>
      </c>
      <c r="X105" s="19">
        <v>60.447554686130658</v>
      </c>
      <c r="Y105" s="19">
        <v>59.770305339296556</v>
      </c>
      <c r="Z105" s="19">
        <v>61.155514957752921</v>
      </c>
      <c r="AA105" s="19">
        <v>65.30001516280015</v>
      </c>
      <c r="AB105" s="19">
        <v>58.218915814233362</v>
      </c>
      <c r="AC105" s="19">
        <v>62.622096809203384</v>
      </c>
      <c r="AD105" s="19">
        <v>69.261181121818623</v>
      </c>
      <c r="AE105" s="19">
        <v>63.883407625202118</v>
      </c>
      <c r="AF105" s="19">
        <v>61.067695046624472</v>
      </c>
      <c r="AG105" s="19">
        <v>62.766431896148909</v>
      </c>
      <c r="AH105" s="46">
        <v>56.697958690984152</v>
      </c>
      <c r="AI105" s="45">
        <v>65.986675944282496</v>
      </c>
      <c r="AK105" s="70"/>
    </row>
    <row r="106" spans="1:37" ht="18" x14ac:dyDescent="0.25">
      <c r="A106" s="71" t="s">
        <v>104</v>
      </c>
      <c r="B106" s="16" t="s">
        <v>91</v>
      </c>
      <c r="C106" s="1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7"/>
      <c r="AK106" s="70"/>
    </row>
    <row r="107" spans="1:37" ht="15" collapsed="1" x14ac:dyDescent="0.2">
      <c r="A107" s="72"/>
      <c r="B107" s="8" t="s">
        <v>43</v>
      </c>
      <c r="C107" s="8" t="s">
        <v>88</v>
      </c>
      <c r="D107" s="38">
        <v>1066.9802999999999</v>
      </c>
      <c r="E107" s="39" t="s">
        <v>2</v>
      </c>
      <c r="F107" s="39" t="s">
        <v>2</v>
      </c>
      <c r="G107" s="39" t="s">
        <v>2</v>
      </c>
      <c r="H107" s="39" t="s">
        <v>2</v>
      </c>
      <c r="I107" s="39" t="s">
        <v>2</v>
      </c>
      <c r="J107" s="38">
        <v>1082.8762400000001</v>
      </c>
      <c r="K107" s="38">
        <v>1075.7276200000001</v>
      </c>
      <c r="L107" s="38">
        <v>1078.4048400000001</v>
      </c>
      <c r="M107" s="38">
        <v>1071.8987099999999</v>
      </c>
      <c r="N107" s="38">
        <v>1072.4916699999999</v>
      </c>
      <c r="O107" s="38">
        <v>1071.13042</v>
      </c>
      <c r="P107" s="38">
        <v>1069.77009</v>
      </c>
      <c r="Q107" s="38">
        <v>1067.05475</v>
      </c>
      <c r="R107" s="38">
        <v>1064.5739799999999</v>
      </c>
      <c r="S107" s="38">
        <v>1065.1183799999999</v>
      </c>
      <c r="T107" s="38">
        <v>1065.19895</v>
      </c>
      <c r="U107" s="38">
        <v>1060.2433700000001</v>
      </c>
      <c r="V107" s="38">
        <v>1058.0988500000001</v>
      </c>
      <c r="W107" s="38">
        <v>1055.64906</v>
      </c>
      <c r="X107" s="38">
        <v>1051.747429</v>
      </c>
      <c r="Y107" s="38">
        <v>1051.865648</v>
      </c>
      <c r="Z107" s="38">
        <v>1051.0367530000001</v>
      </c>
      <c r="AA107" s="38">
        <v>1049.923495</v>
      </c>
      <c r="AB107" s="38">
        <v>1051.264999</v>
      </c>
      <c r="AC107" s="38">
        <v>1049.724823</v>
      </c>
      <c r="AD107" s="38">
        <v>1049.0719490000001</v>
      </c>
      <c r="AE107" s="38">
        <v>1046.108741</v>
      </c>
      <c r="AF107" s="38">
        <v>1044.9760470000001</v>
      </c>
      <c r="AG107" s="38">
        <v>1043.7290600000001</v>
      </c>
      <c r="AH107" s="9">
        <v>1044.0337059999999</v>
      </c>
      <c r="AI107" s="9">
        <v>1042.0530039999999</v>
      </c>
      <c r="AK107" s="70"/>
    </row>
    <row r="108" spans="1:37" ht="18" x14ac:dyDescent="0.25">
      <c r="A108" s="72"/>
      <c r="B108" s="16" t="s">
        <v>105</v>
      </c>
      <c r="C108" s="1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K108" s="70"/>
    </row>
    <row r="109" spans="1:37" ht="15" x14ac:dyDescent="0.2">
      <c r="A109" s="72"/>
      <c r="B109" s="8" t="s">
        <v>62</v>
      </c>
      <c r="C109" s="8" t="s">
        <v>101</v>
      </c>
      <c r="D109" s="47">
        <v>1451</v>
      </c>
      <c r="E109" s="42" t="s">
        <v>2</v>
      </c>
      <c r="F109" s="42" t="s">
        <v>2</v>
      </c>
      <c r="G109" s="42" t="s">
        <v>2</v>
      </c>
      <c r="H109" s="42" t="s">
        <v>2</v>
      </c>
      <c r="I109" s="42" t="s">
        <v>2</v>
      </c>
      <c r="J109" s="47">
        <v>1347</v>
      </c>
      <c r="K109" s="47">
        <v>1321</v>
      </c>
      <c r="L109" s="47">
        <v>1315</v>
      </c>
      <c r="M109" s="47">
        <v>1341</v>
      </c>
      <c r="N109" s="47">
        <v>1335</v>
      </c>
      <c r="O109" s="47">
        <v>1349</v>
      </c>
      <c r="P109" s="47">
        <v>1343</v>
      </c>
      <c r="Q109" s="47">
        <v>1325</v>
      </c>
      <c r="R109" s="47">
        <v>1312</v>
      </c>
      <c r="S109" s="47">
        <v>1330</v>
      </c>
      <c r="T109" s="47">
        <v>1336</v>
      </c>
      <c r="U109" s="47">
        <v>1333</v>
      </c>
      <c r="V109" s="47">
        <v>1355</v>
      </c>
      <c r="W109" s="47">
        <v>1323</v>
      </c>
      <c r="X109" s="47">
        <v>1325</v>
      </c>
      <c r="Y109" s="47">
        <v>1317</v>
      </c>
      <c r="Z109" s="47">
        <v>1315</v>
      </c>
      <c r="AA109" s="47">
        <v>1307</v>
      </c>
      <c r="AB109" s="47">
        <v>1308</v>
      </c>
      <c r="AC109" s="47">
        <v>1320</v>
      </c>
      <c r="AD109" s="47">
        <v>1315</v>
      </c>
      <c r="AE109" s="47">
        <v>1311</v>
      </c>
      <c r="AF109" s="47">
        <v>1309.5072539999999</v>
      </c>
      <c r="AG109" s="47">
        <v>1290.9930589999999</v>
      </c>
      <c r="AH109" s="26">
        <v>1284.799</v>
      </c>
      <c r="AI109" s="3">
        <v>1289</v>
      </c>
      <c r="AK109" s="70"/>
    </row>
    <row r="110" spans="1:37" ht="15" x14ac:dyDescent="0.2">
      <c r="A110" s="72"/>
      <c r="B110" s="11" t="s">
        <v>25</v>
      </c>
      <c r="C110" s="11" t="s">
        <v>102</v>
      </c>
      <c r="D110" s="48">
        <v>1123</v>
      </c>
      <c r="E110" s="43" t="s">
        <v>2</v>
      </c>
      <c r="F110" s="43" t="s">
        <v>2</v>
      </c>
      <c r="G110" s="43" t="s">
        <v>2</v>
      </c>
      <c r="H110" s="43" t="s">
        <v>2</v>
      </c>
      <c r="I110" s="43" t="s">
        <v>2</v>
      </c>
      <c r="J110" s="48">
        <v>1059</v>
      </c>
      <c r="K110" s="48">
        <v>1025</v>
      </c>
      <c r="L110" s="48">
        <v>1007</v>
      </c>
      <c r="M110" s="25">
        <v>1026</v>
      </c>
      <c r="N110" s="25">
        <v>1013</v>
      </c>
      <c r="O110" s="25">
        <v>1023</v>
      </c>
      <c r="P110" s="25">
        <v>1012</v>
      </c>
      <c r="Q110" s="25">
        <v>994</v>
      </c>
      <c r="R110" s="25">
        <v>977</v>
      </c>
      <c r="S110" s="25">
        <v>981</v>
      </c>
      <c r="T110" s="25">
        <v>987</v>
      </c>
      <c r="U110" s="25">
        <v>989</v>
      </c>
      <c r="V110" s="25">
        <v>1010</v>
      </c>
      <c r="W110" s="25">
        <v>971</v>
      </c>
      <c r="X110" s="25">
        <v>966</v>
      </c>
      <c r="Y110" s="25">
        <v>962</v>
      </c>
      <c r="Z110" s="25">
        <v>962</v>
      </c>
      <c r="AA110" s="25">
        <v>960</v>
      </c>
      <c r="AB110" s="25">
        <v>957</v>
      </c>
      <c r="AC110" s="25">
        <v>967</v>
      </c>
      <c r="AD110" s="25">
        <v>964</v>
      </c>
      <c r="AE110" s="25">
        <v>958</v>
      </c>
      <c r="AF110" s="25">
        <v>957.77554000000009</v>
      </c>
      <c r="AG110" s="25">
        <v>945.10246999999993</v>
      </c>
      <c r="AH110" s="25">
        <v>936.89099999999996</v>
      </c>
      <c r="AI110" s="4">
        <v>938</v>
      </c>
      <c r="AK110" s="70"/>
    </row>
    <row r="111" spans="1:37" ht="15" x14ac:dyDescent="0.2">
      <c r="A111" s="72"/>
      <c r="B111" s="11" t="s">
        <v>26</v>
      </c>
      <c r="C111" s="11" t="s">
        <v>102</v>
      </c>
      <c r="D111" s="48">
        <v>211</v>
      </c>
      <c r="E111" s="43" t="s">
        <v>2</v>
      </c>
      <c r="F111" s="43" t="s">
        <v>2</v>
      </c>
      <c r="G111" s="43" t="s">
        <v>2</v>
      </c>
      <c r="H111" s="43" t="s">
        <v>2</v>
      </c>
      <c r="I111" s="43" t="s">
        <v>2</v>
      </c>
      <c r="J111" s="48">
        <v>165</v>
      </c>
      <c r="K111" s="48">
        <v>168</v>
      </c>
      <c r="L111" s="48">
        <v>179</v>
      </c>
      <c r="M111" s="25">
        <v>188</v>
      </c>
      <c r="N111" s="25">
        <v>194</v>
      </c>
      <c r="O111" s="25">
        <v>198</v>
      </c>
      <c r="P111" s="25">
        <v>199</v>
      </c>
      <c r="Q111" s="25">
        <v>195</v>
      </c>
      <c r="R111" s="25">
        <v>196</v>
      </c>
      <c r="S111" s="25">
        <v>206</v>
      </c>
      <c r="T111" s="25">
        <v>206</v>
      </c>
      <c r="U111" s="25">
        <v>198</v>
      </c>
      <c r="V111" s="25">
        <v>196</v>
      </c>
      <c r="W111" s="25">
        <v>199</v>
      </c>
      <c r="X111" s="25">
        <v>202</v>
      </c>
      <c r="Y111" s="25">
        <v>200</v>
      </c>
      <c r="Z111" s="25">
        <v>196</v>
      </c>
      <c r="AA111" s="25">
        <v>189</v>
      </c>
      <c r="AB111" s="25">
        <v>191</v>
      </c>
      <c r="AC111" s="25">
        <v>193</v>
      </c>
      <c r="AD111" s="25">
        <v>189</v>
      </c>
      <c r="AE111" s="25">
        <v>187</v>
      </c>
      <c r="AF111" s="25">
        <v>183.51009999999999</v>
      </c>
      <c r="AG111" s="25">
        <v>175.46098000000001</v>
      </c>
      <c r="AH111" s="25">
        <v>173.547</v>
      </c>
      <c r="AI111" s="4">
        <v>176</v>
      </c>
      <c r="AK111" s="70"/>
    </row>
    <row r="112" spans="1:37" ht="15" x14ac:dyDescent="0.2">
      <c r="A112" s="72"/>
      <c r="B112" s="11" t="s">
        <v>28</v>
      </c>
      <c r="C112" s="11" t="s">
        <v>102</v>
      </c>
      <c r="D112" s="48">
        <v>117</v>
      </c>
      <c r="E112" s="43" t="s">
        <v>2</v>
      </c>
      <c r="F112" s="43" t="s">
        <v>2</v>
      </c>
      <c r="G112" s="43" t="s">
        <v>2</v>
      </c>
      <c r="H112" s="43" t="s">
        <v>2</v>
      </c>
      <c r="I112" s="43" t="s">
        <v>2</v>
      </c>
      <c r="J112" s="48">
        <v>123</v>
      </c>
      <c r="K112" s="48">
        <v>128</v>
      </c>
      <c r="L112" s="48">
        <v>129</v>
      </c>
      <c r="M112" s="25">
        <v>127</v>
      </c>
      <c r="N112" s="25">
        <v>128</v>
      </c>
      <c r="O112" s="25">
        <v>128</v>
      </c>
      <c r="P112" s="25">
        <v>132</v>
      </c>
      <c r="Q112" s="25">
        <v>136</v>
      </c>
      <c r="R112" s="25">
        <v>139</v>
      </c>
      <c r="S112" s="25">
        <v>143</v>
      </c>
      <c r="T112" s="25">
        <v>143</v>
      </c>
      <c r="U112" s="25">
        <v>146</v>
      </c>
      <c r="V112" s="25">
        <v>149</v>
      </c>
      <c r="W112" s="25">
        <v>153</v>
      </c>
      <c r="X112" s="25">
        <v>157</v>
      </c>
      <c r="Y112" s="25">
        <v>155</v>
      </c>
      <c r="Z112" s="25">
        <v>158</v>
      </c>
      <c r="AA112" s="25">
        <v>158</v>
      </c>
      <c r="AB112" s="25">
        <v>160</v>
      </c>
      <c r="AC112" s="25">
        <v>160</v>
      </c>
      <c r="AD112" s="25">
        <v>163</v>
      </c>
      <c r="AE112" s="25">
        <v>166</v>
      </c>
      <c r="AF112" s="25">
        <v>168.2216139999999</v>
      </c>
      <c r="AG112" s="25">
        <v>170.42960899999991</v>
      </c>
      <c r="AH112" s="25">
        <v>174.36099999999999</v>
      </c>
      <c r="AI112" s="4">
        <v>175</v>
      </c>
      <c r="AK112" s="70"/>
    </row>
    <row r="113" spans="1:43" ht="18" x14ac:dyDescent="0.25">
      <c r="A113" s="72"/>
      <c r="B113" s="14" t="s">
        <v>106</v>
      </c>
      <c r="C113" s="14"/>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K113" s="70"/>
    </row>
    <row r="114" spans="1:43" ht="15" x14ac:dyDescent="0.2">
      <c r="A114" s="72"/>
      <c r="B114" s="8" t="s">
        <v>120</v>
      </c>
      <c r="C114" s="8" t="s">
        <v>83</v>
      </c>
      <c r="D114" s="47">
        <v>21848</v>
      </c>
      <c r="E114" s="47">
        <v>21843</v>
      </c>
      <c r="F114" s="47">
        <v>22230</v>
      </c>
      <c r="G114" s="47">
        <v>22438</v>
      </c>
      <c r="H114" s="47">
        <v>21404</v>
      </c>
      <c r="I114" s="47">
        <v>21942</v>
      </c>
      <c r="J114" s="47">
        <v>22608</v>
      </c>
      <c r="K114" s="47">
        <v>21763</v>
      </c>
      <c r="L114" s="47">
        <v>22833</v>
      </c>
      <c r="M114" s="47">
        <v>21349</v>
      </c>
      <c r="N114" s="47">
        <v>23540</v>
      </c>
      <c r="O114" s="47">
        <v>21566</v>
      </c>
      <c r="P114" s="47">
        <v>22744</v>
      </c>
      <c r="Q114" s="47">
        <v>21774</v>
      </c>
      <c r="R114" s="47">
        <v>23437</v>
      </c>
      <c r="S114" s="47">
        <v>23198</v>
      </c>
      <c r="T114" s="47">
        <v>22608</v>
      </c>
      <c r="U114" s="47">
        <v>22307.925253442401</v>
      </c>
      <c r="V114" s="47">
        <v>23114.585249424399</v>
      </c>
      <c r="W114" s="47">
        <v>23842.745577950001</v>
      </c>
      <c r="X114" s="47">
        <v>22868.9644607644</v>
      </c>
      <c r="Y114" s="47">
        <v>24828.473445517298</v>
      </c>
      <c r="Z114" s="47">
        <v>23532.463311149801</v>
      </c>
      <c r="AA114" s="47">
        <v>22872.0075356282</v>
      </c>
      <c r="AB114" s="47">
        <v>24594.807011814399</v>
      </c>
      <c r="AC114" s="47">
        <v>23428.458312833249</v>
      </c>
      <c r="AD114" s="47">
        <v>21963.705185303319</v>
      </c>
      <c r="AE114" s="47">
        <v>23572.612906017537</v>
      </c>
      <c r="AF114" s="47">
        <v>22650.389982255678</v>
      </c>
      <c r="AG114" s="47">
        <v>22452.396981282145</v>
      </c>
      <c r="AH114" s="26">
        <v>22876.094814285243</v>
      </c>
      <c r="AI114" s="61"/>
      <c r="AK114" s="70"/>
    </row>
    <row r="115" spans="1:43" ht="15" x14ac:dyDescent="0.2">
      <c r="A115" s="73"/>
      <c r="B115" s="20" t="s">
        <v>121</v>
      </c>
      <c r="C115" s="13" t="s">
        <v>83</v>
      </c>
      <c r="D115" s="49">
        <v>20471.375123677557</v>
      </c>
      <c r="E115" s="49">
        <v>20366.859477063626</v>
      </c>
      <c r="F115" s="49">
        <v>20778.107799283614</v>
      </c>
      <c r="G115" s="49">
        <v>20988.99883790332</v>
      </c>
      <c r="H115" s="49">
        <v>20030.879161087352</v>
      </c>
      <c r="I115" s="49">
        <v>20396.367985897414</v>
      </c>
      <c r="J115" s="49">
        <v>21383.598069602445</v>
      </c>
      <c r="K115" s="49">
        <v>20494.265168358957</v>
      </c>
      <c r="L115" s="49">
        <v>21421.746286787442</v>
      </c>
      <c r="M115" s="49">
        <v>19834.709559219154</v>
      </c>
      <c r="N115" s="49">
        <v>21832.5396852058</v>
      </c>
      <c r="O115" s="49">
        <v>19469.395667925601</v>
      </c>
      <c r="P115" s="49">
        <v>20650.733073304898</v>
      </c>
      <c r="Q115" s="49">
        <v>19541.720703180101</v>
      </c>
      <c r="R115" s="49">
        <v>21192.5137741297</v>
      </c>
      <c r="S115" s="49">
        <v>21094.587935213327</v>
      </c>
      <c r="T115" s="49">
        <v>20172.212823350284</v>
      </c>
      <c r="U115" s="49">
        <v>20164.188193009606</v>
      </c>
      <c r="V115" s="49">
        <v>20867.977477584507</v>
      </c>
      <c r="W115" s="49">
        <v>21601.964816504071</v>
      </c>
      <c r="X115" s="49">
        <v>20309.922692331034</v>
      </c>
      <c r="Y115" s="49">
        <v>22285.340461356602</v>
      </c>
      <c r="Z115" s="49">
        <v>20982.851076566989</v>
      </c>
      <c r="AA115" s="49">
        <v>20093.066664165533</v>
      </c>
      <c r="AB115" s="49">
        <v>21916.354919558318</v>
      </c>
      <c r="AC115" s="49">
        <v>20615.297442766961</v>
      </c>
      <c r="AD115" s="50">
        <v>18946.478653483216</v>
      </c>
      <c r="AE115" s="50">
        <v>20815.19363891895</v>
      </c>
      <c r="AF115" s="50">
        <v>19772.272449804266</v>
      </c>
      <c r="AG115" s="49">
        <v>19739.642414341819</v>
      </c>
      <c r="AH115" s="49">
        <v>20333.948778576094</v>
      </c>
      <c r="AI115" s="49"/>
      <c r="AK115" s="70"/>
    </row>
    <row r="116" spans="1:43" ht="15.75" x14ac:dyDescent="0.25">
      <c r="A116" s="6"/>
      <c r="B116" s="4"/>
      <c r="C116" s="4"/>
      <c r="D116" s="4"/>
      <c r="E116" s="4"/>
      <c r="AD116" s="10"/>
      <c r="AE116" s="10"/>
      <c r="AF116" s="10"/>
    </row>
    <row r="117" spans="1:43" x14ac:dyDescent="0.2">
      <c r="A117" s="4"/>
      <c r="B117" s="4"/>
      <c r="C117" s="4"/>
      <c r="D117" s="4"/>
      <c r="E117" s="4"/>
      <c r="AD117" s="10"/>
      <c r="AE117" s="10"/>
      <c r="AF117" s="10"/>
    </row>
    <row r="118" spans="1:43" x14ac:dyDescent="0.2">
      <c r="A118" s="2"/>
      <c r="B118" s="2"/>
      <c r="C118" s="2"/>
      <c r="D118" s="4"/>
      <c r="E118" s="4"/>
      <c r="AD118" s="10"/>
      <c r="AE118" s="10"/>
      <c r="AF118" s="10"/>
    </row>
    <row r="119" spans="1:43" x14ac:dyDescent="0.2">
      <c r="A119" s="4"/>
      <c r="B119" s="4"/>
      <c r="C119" s="4"/>
      <c r="D119" s="4"/>
      <c r="E119" s="4"/>
      <c r="AD119" s="10"/>
      <c r="AE119" s="10"/>
      <c r="AF119" s="10"/>
    </row>
    <row r="120" spans="1:43" x14ac:dyDescent="0.2">
      <c r="A120" s="2"/>
      <c r="B120" s="2"/>
      <c r="C120" s="2"/>
      <c r="D120" s="4"/>
      <c r="E120" s="4"/>
      <c r="AD120" s="10"/>
    </row>
    <row r="121" spans="1:43" collapsed="1" x14ac:dyDescent="0.2">
      <c r="A121" s="4"/>
      <c r="B121" s="4"/>
      <c r="C121" s="4"/>
      <c r="D121" s="4"/>
      <c r="E121" s="4"/>
    </row>
    <row r="122" spans="1:43" x14ac:dyDescent="0.2">
      <c r="A122" s="2"/>
      <c r="B122" s="2"/>
      <c r="C122" s="2"/>
      <c r="D122" s="4"/>
      <c r="E122" s="4"/>
    </row>
    <row r="123" spans="1:43" x14ac:dyDescent="0.2">
      <c r="A123" s="4"/>
      <c r="B123" s="4"/>
      <c r="C123" s="4"/>
      <c r="D123" s="4"/>
      <c r="E123" s="4"/>
    </row>
    <row r="124" spans="1:43" x14ac:dyDescent="0.2">
      <c r="A124" s="2"/>
      <c r="B124" s="2"/>
      <c r="C124" s="2"/>
      <c r="D124" s="4"/>
      <c r="E124" s="4"/>
      <c r="F124" s="4"/>
      <c r="G124" s="4"/>
      <c r="H124" s="4"/>
      <c r="I124" s="4"/>
      <c r="J124" s="4"/>
      <c r="K124" s="4"/>
      <c r="L124" s="4"/>
      <c r="M124" s="4"/>
      <c r="N124" s="4"/>
      <c r="O124" s="4"/>
      <c r="P124" s="4"/>
      <c r="Q124" s="4"/>
      <c r="R124" s="4"/>
      <c r="S124" s="4"/>
      <c r="T124" s="4"/>
      <c r="U124" s="4"/>
      <c r="AK124" s="4"/>
      <c r="AL124" s="4"/>
      <c r="AM124" s="4"/>
      <c r="AN124" s="4"/>
      <c r="AO124" s="4"/>
      <c r="AP124" s="4"/>
      <c r="AQ124" s="4"/>
    </row>
    <row r="125" spans="1:43" x14ac:dyDescent="0.2">
      <c r="A125" s="4"/>
      <c r="B125" s="4"/>
      <c r="C125" s="4"/>
      <c r="D125" s="4"/>
      <c r="E125" s="4"/>
      <c r="F125" s="4"/>
      <c r="G125" s="4"/>
      <c r="H125" s="4"/>
      <c r="I125" s="4"/>
      <c r="J125" s="4"/>
      <c r="K125" s="4"/>
      <c r="L125" s="4"/>
      <c r="M125" s="4"/>
      <c r="N125" s="4"/>
      <c r="O125" s="4"/>
      <c r="P125" s="4"/>
      <c r="Q125" s="4"/>
      <c r="R125" s="4"/>
      <c r="S125" s="4"/>
      <c r="T125" s="4"/>
      <c r="U125" s="4"/>
      <c r="AK125" s="4"/>
      <c r="AL125" s="4"/>
      <c r="AM125" s="4"/>
      <c r="AN125" s="4"/>
      <c r="AO125" s="4"/>
      <c r="AP125" s="4"/>
      <c r="AQ125" s="4"/>
    </row>
    <row r="126" spans="1:43" x14ac:dyDescent="0.2">
      <c r="A126" s="2"/>
      <c r="B126" s="2"/>
      <c r="C126" s="2"/>
      <c r="D126" s="2"/>
      <c r="E126" s="2"/>
      <c r="F126" s="2"/>
      <c r="G126" s="2"/>
      <c r="H126" s="2"/>
      <c r="I126" s="2"/>
      <c r="J126" s="2"/>
      <c r="K126" s="2"/>
      <c r="L126" s="2"/>
      <c r="M126" s="2"/>
      <c r="N126" s="2"/>
      <c r="O126" s="2"/>
      <c r="P126" s="2"/>
      <c r="Q126" s="2"/>
      <c r="R126" s="2"/>
      <c r="S126" s="2"/>
      <c r="T126" s="2"/>
      <c r="U126" s="2"/>
      <c r="AK126" s="2"/>
      <c r="AL126" s="2"/>
      <c r="AM126" s="2"/>
      <c r="AN126" s="2"/>
      <c r="AO126" s="2"/>
      <c r="AP126" s="2"/>
      <c r="AQ126" s="2"/>
    </row>
    <row r="127" spans="1:43" x14ac:dyDescent="0.2">
      <c r="A127" s="4"/>
      <c r="B127" s="4"/>
      <c r="C127" s="4"/>
      <c r="D127" s="4"/>
      <c r="E127" s="4"/>
      <c r="F127" s="4"/>
      <c r="G127" s="4"/>
      <c r="H127" s="4"/>
      <c r="I127" s="4"/>
      <c r="J127" s="4"/>
      <c r="K127" s="4"/>
      <c r="L127" s="4"/>
      <c r="M127" s="4"/>
      <c r="N127" s="4"/>
      <c r="O127" s="4"/>
      <c r="P127" s="4"/>
      <c r="Q127" s="4"/>
      <c r="R127" s="4"/>
      <c r="S127" s="4"/>
      <c r="T127" s="4"/>
      <c r="U127" s="4"/>
      <c r="AK127" s="4"/>
      <c r="AL127" s="4"/>
      <c r="AM127" s="4"/>
      <c r="AN127" s="4"/>
      <c r="AO127" s="4"/>
      <c r="AP127" s="4"/>
      <c r="AQ127" s="4"/>
    </row>
    <row r="128" spans="1:43" x14ac:dyDescent="0.2">
      <c r="A128" s="2"/>
      <c r="B128" s="2"/>
      <c r="C128" s="2"/>
      <c r="D128" s="2"/>
      <c r="E128" s="2"/>
      <c r="F128" s="2"/>
      <c r="G128" s="2"/>
      <c r="H128" s="2"/>
      <c r="I128" s="2"/>
      <c r="J128" s="2"/>
      <c r="K128" s="2"/>
      <c r="L128" s="2"/>
      <c r="M128" s="2"/>
      <c r="N128" s="4"/>
      <c r="O128" s="2"/>
      <c r="P128" s="2"/>
      <c r="Q128" s="2"/>
      <c r="R128" s="2"/>
      <c r="S128" s="2"/>
      <c r="T128" s="2"/>
      <c r="U128" s="2"/>
      <c r="AK128" s="2"/>
      <c r="AL128" s="2"/>
      <c r="AM128" s="2"/>
      <c r="AN128" s="2"/>
      <c r="AO128" s="2"/>
      <c r="AP128" s="2"/>
      <c r="AQ128" s="2"/>
    </row>
    <row r="129" spans="1:43" x14ac:dyDescent="0.2">
      <c r="A129" s="4"/>
      <c r="B129" s="4"/>
      <c r="C129" s="4"/>
      <c r="D129" s="4"/>
      <c r="E129" s="4"/>
      <c r="F129" s="4"/>
      <c r="G129" s="4"/>
      <c r="H129" s="4"/>
      <c r="I129" s="4"/>
      <c r="J129" s="4"/>
      <c r="K129" s="4"/>
      <c r="L129" s="4"/>
      <c r="M129" s="4"/>
      <c r="N129" s="4"/>
      <c r="O129" s="4"/>
      <c r="P129" s="4"/>
      <c r="Q129" s="4"/>
      <c r="R129" s="4"/>
      <c r="S129" s="4"/>
      <c r="T129" s="4"/>
      <c r="U129" s="4"/>
      <c r="AK129" s="4"/>
      <c r="AL129" s="4"/>
      <c r="AM129" s="4"/>
      <c r="AN129" s="4"/>
      <c r="AO129" s="4"/>
      <c r="AP129" s="4"/>
      <c r="AQ129" s="4"/>
    </row>
    <row r="130" spans="1:43" x14ac:dyDescent="0.2">
      <c r="A130" s="2"/>
      <c r="B130" s="2"/>
      <c r="C130" s="2"/>
      <c r="D130" s="2"/>
      <c r="E130" s="2"/>
      <c r="F130" s="2"/>
      <c r="G130" s="2"/>
      <c r="H130" s="2"/>
      <c r="I130" s="2"/>
      <c r="J130" s="2"/>
      <c r="K130" s="2"/>
      <c r="L130" s="2"/>
      <c r="M130" s="2"/>
      <c r="N130" s="4"/>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row>
    <row r="131" spans="1:43"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row>
    <row r="132" spans="1:43" x14ac:dyDescent="0.2">
      <c r="A132" s="2"/>
      <c r="B132" s="2"/>
      <c r="C132" s="2"/>
      <c r="D132" s="2"/>
      <c r="E132" s="2"/>
      <c r="F132" s="2"/>
      <c r="G132" s="2"/>
      <c r="H132" s="2"/>
      <c r="I132" s="2"/>
      <c r="J132" s="2"/>
      <c r="K132" s="2"/>
      <c r="L132" s="2"/>
      <c r="M132" s="2"/>
      <c r="N132" s="4"/>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row>
    <row r="133" spans="1:43"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row>
    <row r="134" spans="1:43" x14ac:dyDescent="0.2">
      <c r="A134" s="2"/>
      <c r="B134" s="2"/>
      <c r="C134" s="2"/>
      <c r="D134" s="2"/>
      <c r="E134" s="2"/>
      <c r="F134" s="2"/>
      <c r="G134" s="2"/>
      <c r="H134" s="2"/>
      <c r="I134" s="2"/>
      <c r="J134" s="2"/>
      <c r="K134" s="2"/>
      <c r="L134" s="2"/>
      <c r="M134" s="2"/>
      <c r="N134" s="4"/>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row>
    <row r="135" spans="1:43"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row>
    <row r="136" spans="1:43" x14ac:dyDescent="0.2">
      <c r="A136" s="2"/>
      <c r="B136" s="2"/>
      <c r="C136" s="2"/>
      <c r="D136" s="2"/>
      <c r="E136" s="2"/>
      <c r="F136" s="2"/>
      <c r="G136" s="2"/>
      <c r="H136" s="2"/>
      <c r="I136" s="2"/>
      <c r="J136" s="2"/>
      <c r="K136" s="2"/>
      <c r="L136" s="2"/>
      <c r="M136" s="2"/>
      <c r="N136" s="4"/>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row>
    <row r="137" spans="1:43"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row>
    <row r="138" spans="1:43" x14ac:dyDescent="0.2">
      <c r="A138" s="2"/>
      <c r="B138" s="2"/>
      <c r="C138" s="2"/>
      <c r="D138" s="2"/>
      <c r="E138" s="2"/>
      <c r="F138" s="2"/>
      <c r="G138" s="2"/>
      <c r="H138" s="2"/>
      <c r="I138" s="2"/>
      <c r="J138" s="2"/>
      <c r="K138" s="2"/>
      <c r="L138" s="2"/>
      <c r="M138" s="2"/>
      <c r="N138" s="4"/>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row>
    <row r="139" spans="1:43"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2">
      <c r="A140" s="2"/>
      <c r="B140" s="2"/>
      <c r="C140" s="2"/>
      <c r="D140" s="2"/>
      <c r="E140" s="2"/>
      <c r="F140" s="2"/>
      <c r="G140" s="2"/>
      <c r="H140" s="2"/>
      <c r="I140" s="2"/>
      <c r="J140" s="2"/>
      <c r="K140" s="2"/>
      <c r="L140" s="2"/>
      <c r="M140" s="2"/>
      <c r="N140" s="4"/>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row>
    <row r="141" spans="1:43"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row>
    <row r="142" spans="1:43"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row>
    <row r="143" spans="1:43"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row>
    <row r="144" spans="1:43"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row>
    <row r="145" spans="1:43"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row>
    <row r="146" spans="1:43"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row>
    <row r="147" spans="1:43"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row>
    <row r="148" spans="1:43"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row>
    <row r="149" spans="1:43"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row>
    <row r="150" spans="1:43"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row>
    <row r="151" spans="1:43"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row>
    <row r="152" spans="1:43"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row>
    <row r="153" spans="1:43"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row>
    <row r="154" spans="1:43" x14ac:dyDescent="0.2">
      <c r="A154" s="2"/>
      <c r="B154" s="2"/>
      <c r="C154" s="2"/>
      <c r="D154" s="2"/>
      <c r="E154" s="2"/>
      <c r="F154" s="2"/>
      <c r="G154" s="2"/>
      <c r="H154" s="2"/>
      <c r="I154" s="2"/>
      <c r="J154" s="2"/>
      <c r="K154" s="4"/>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row>
    <row r="155" spans="1:43"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row>
    <row r="156" spans="1:43" x14ac:dyDescent="0.2">
      <c r="A156" s="2"/>
      <c r="B156" s="2"/>
      <c r="C156" s="2"/>
      <c r="D156" s="2"/>
      <c r="E156" s="2"/>
      <c r="F156" s="2"/>
      <c r="G156" s="2"/>
      <c r="H156" s="2"/>
      <c r="I156" s="2"/>
      <c r="J156" s="2"/>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row>
    <row r="157" spans="1:43" ht="15" x14ac:dyDescent="0.2">
      <c r="A157" s="4"/>
      <c r="B157" s="12"/>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row>
    <row r="158" spans="1:43" x14ac:dyDescent="0.2">
      <c r="A158" s="2"/>
      <c r="B158" s="2"/>
      <c r="C158" s="2"/>
      <c r="D158" s="2"/>
      <c r="E158" s="2"/>
      <c r="F158" s="2"/>
      <c r="G158" s="2"/>
      <c r="H158" s="2"/>
      <c r="I158" s="2"/>
      <c r="J158" s="2"/>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row>
    <row r="159" spans="1:43"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row>
    <row r="160" spans="1:43" x14ac:dyDescent="0.2">
      <c r="A160" s="2"/>
      <c r="B160" s="2"/>
      <c r="C160" s="2"/>
      <c r="D160" s="2"/>
      <c r="E160" s="2"/>
      <c r="F160" s="2"/>
      <c r="G160" s="2"/>
      <c r="H160" s="2"/>
      <c r="I160" s="2"/>
      <c r="J160" s="2"/>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row>
    <row r="161" spans="1:46"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46" x14ac:dyDescent="0.2">
      <c r="A162" s="2"/>
      <c r="B162" s="2"/>
      <c r="C162" s="2"/>
      <c r="D162" s="2"/>
      <c r="E162" s="2"/>
      <c r="F162" s="2"/>
      <c r="G162" s="2"/>
      <c r="H162" s="2"/>
      <c r="I162" s="2"/>
      <c r="J162" s="2"/>
      <c r="K162" s="4"/>
      <c r="L162" s="4"/>
      <c r="M162" s="4"/>
      <c r="N162" s="4"/>
      <c r="O162" s="4"/>
      <c r="P162" s="4"/>
      <c r="Q162" s="4"/>
      <c r="R162" s="4"/>
      <c r="S162" s="4"/>
      <c r="T162" s="4"/>
      <c r="U162" s="4"/>
      <c r="V162" s="4"/>
      <c r="W162" s="4"/>
      <c r="X162" s="4"/>
      <c r="Y162" s="4"/>
      <c r="Z162" s="4"/>
      <c r="AA162" s="4"/>
      <c r="AB162" s="4"/>
      <c r="AC162" s="4"/>
    </row>
    <row r="163" spans="1:46"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46" x14ac:dyDescent="0.2">
      <c r="A164" s="2"/>
      <c r="B164" s="2"/>
      <c r="K164" s="4"/>
    </row>
    <row r="165" spans="1:46"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46" x14ac:dyDescent="0.2">
      <c r="A166" s="2"/>
      <c r="B166" s="2"/>
      <c r="C166" s="2"/>
      <c r="D166" s="2"/>
      <c r="E166" s="2"/>
      <c r="F166" s="2"/>
      <c r="G166" s="2"/>
      <c r="H166" s="2"/>
      <c r="I166" s="2"/>
      <c r="J166" s="2"/>
      <c r="K166" s="4"/>
      <c r="L166" s="2"/>
      <c r="M166" s="2"/>
      <c r="N166" s="2"/>
      <c r="O166" s="2"/>
      <c r="P166" s="2"/>
      <c r="Q166" s="2"/>
      <c r="R166" s="2"/>
      <c r="S166" s="2"/>
      <c r="T166" s="2"/>
      <c r="U166" s="2"/>
      <c r="V166" s="2"/>
      <c r="W166" s="2"/>
      <c r="X166" s="2"/>
      <c r="Y166" s="2"/>
      <c r="Z166" s="2"/>
      <c r="AA166" s="2"/>
      <c r="AB166" s="2"/>
      <c r="AC166" s="2"/>
    </row>
    <row r="167" spans="1:46"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46" x14ac:dyDescent="0.2">
      <c r="A168" s="2"/>
      <c r="B168" s="2"/>
      <c r="C168" s="2"/>
      <c r="D168" s="2"/>
      <c r="E168" s="2"/>
      <c r="F168" s="2"/>
      <c r="G168" s="2"/>
      <c r="H168" s="2"/>
      <c r="I168" s="2"/>
      <c r="J168" s="2"/>
      <c r="K168" s="4"/>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1:46" x14ac:dyDescent="0.2">
      <c r="A169" s="4"/>
      <c r="B169" s="4"/>
      <c r="C169" s="4"/>
      <c r="D169" s="4"/>
      <c r="E169" s="4"/>
      <c r="F169" s="4"/>
      <c r="G169" s="4"/>
      <c r="H169" s="4"/>
      <c r="I169" s="4"/>
      <c r="J169" s="4"/>
      <c r="K169" s="4"/>
      <c r="L169" s="4"/>
      <c r="M169" s="4"/>
      <c r="N169" s="4"/>
      <c r="O169" s="4"/>
      <c r="P169" s="4"/>
      <c r="Q169" s="4"/>
      <c r="R169" s="4"/>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1:46" x14ac:dyDescent="0.2">
      <c r="A170" s="2"/>
      <c r="B170" s="2"/>
      <c r="C170" s="2"/>
      <c r="D170" s="2"/>
      <c r="E170" s="2"/>
      <c r="F170" s="2"/>
      <c r="G170" s="2"/>
      <c r="H170" s="2"/>
      <c r="I170" s="2"/>
      <c r="J170" s="2"/>
      <c r="K170" s="4"/>
      <c r="L170" s="2"/>
      <c r="M170" s="2"/>
      <c r="N170" s="4"/>
      <c r="O170" s="4"/>
      <c r="P170" s="4"/>
      <c r="Q170" s="4"/>
      <c r="R170" s="4"/>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1:46" x14ac:dyDescent="0.2">
      <c r="A171" s="4"/>
      <c r="B171" s="4"/>
      <c r="C171" s="4"/>
      <c r="D171" s="4"/>
      <c r="E171" s="4"/>
      <c r="F171" s="4"/>
      <c r="G171" s="4"/>
      <c r="H171" s="4"/>
      <c r="I171" s="4"/>
      <c r="J171" s="4"/>
      <c r="K171" s="4"/>
      <c r="L171" s="4"/>
      <c r="M171" s="4"/>
      <c r="N171" s="4"/>
      <c r="O171" s="4"/>
      <c r="P171" s="4"/>
      <c r="Q171" s="4"/>
      <c r="R171" s="4"/>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1:46" x14ac:dyDescent="0.2">
      <c r="A172" s="2"/>
      <c r="B172" s="2"/>
      <c r="C172" s="2"/>
      <c r="D172" s="2"/>
      <c r="E172" s="2"/>
      <c r="F172" s="2"/>
      <c r="G172" s="2"/>
      <c r="H172" s="2"/>
      <c r="I172" s="2"/>
      <c r="J172" s="2"/>
      <c r="K172" s="4"/>
      <c r="L172" s="2"/>
      <c r="M172" s="2"/>
      <c r="N172" s="4"/>
      <c r="O172" s="4"/>
      <c r="P172" s="4"/>
      <c r="Q172" s="4"/>
      <c r="R172" s="4"/>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1:46" x14ac:dyDescent="0.2">
      <c r="A173" s="4"/>
      <c r="B173" s="4"/>
      <c r="C173" s="4"/>
      <c r="D173" s="4"/>
      <c r="E173" s="4"/>
      <c r="F173" s="4"/>
      <c r="G173" s="4"/>
      <c r="H173" s="4"/>
      <c r="I173" s="4"/>
      <c r="J173" s="4"/>
      <c r="K173" s="4"/>
      <c r="L173" s="4"/>
      <c r="M173" s="4"/>
      <c r="N173" s="4"/>
      <c r="O173" s="4"/>
      <c r="P173" s="4"/>
      <c r="Q173" s="4"/>
      <c r="R173" s="4"/>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1:46" x14ac:dyDescent="0.2">
      <c r="A174" s="2"/>
      <c r="B174" s="2"/>
      <c r="C174" s="2"/>
      <c r="D174" s="2"/>
      <c r="E174" s="2"/>
      <c r="F174" s="2"/>
      <c r="G174" s="2"/>
      <c r="H174" s="2"/>
      <c r="I174" s="2"/>
      <c r="J174" s="2"/>
      <c r="K174" s="4"/>
      <c r="L174" s="2"/>
      <c r="M174" s="2"/>
      <c r="N174" s="4"/>
      <c r="O174" s="4"/>
      <c r="P174" s="4"/>
      <c r="Q174" s="4"/>
      <c r="R174" s="4"/>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1:46" x14ac:dyDescent="0.2">
      <c r="K175" s="4"/>
      <c r="N175" s="4"/>
      <c r="O175" s="4"/>
      <c r="P175" s="4"/>
      <c r="Q175" s="4"/>
      <c r="R175" s="4"/>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1:46" x14ac:dyDescent="0.2">
      <c r="A176" s="1"/>
      <c r="B176" s="1"/>
      <c r="C176" s="1"/>
      <c r="D176" s="1"/>
      <c r="E176" s="1"/>
      <c r="F176" s="1"/>
      <c r="G176" s="1"/>
      <c r="H176" s="1"/>
      <c r="I176" s="1"/>
      <c r="J176" s="1"/>
      <c r="K176" s="4"/>
      <c r="M176" s="1"/>
      <c r="N176" s="4"/>
      <c r="O176" s="4"/>
      <c r="P176" s="4"/>
      <c r="Q176" s="4"/>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1:46" x14ac:dyDescent="0.2">
      <c r="K177" s="4"/>
      <c r="M177" s="1"/>
      <c r="N177" s="4"/>
      <c r="O177" s="4"/>
      <c r="P177" s="4"/>
      <c r="Q177" s="4"/>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1:46" x14ac:dyDescent="0.2">
      <c r="A178" s="1"/>
      <c r="B178" s="1"/>
      <c r="C178" s="1"/>
      <c r="D178" s="1"/>
      <c r="E178" s="1"/>
      <c r="F178" s="1"/>
      <c r="G178" s="1"/>
      <c r="H178" s="1"/>
      <c r="I178" s="1"/>
      <c r="J178" s="1"/>
      <c r="K178" s="4"/>
      <c r="M178" s="1"/>
      <c r="N178" s="4"/>
      <c r="O178" s="4"/>
      <c r="P178" s="4"/>
      <c r="Q178" s="4"/>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1:46" x14ac:dyDescent="0.2">
      <c r="K179" s="4"/>
      <c r="M179" s="1"/>
      <c r="N179" s="4"/>
      <c r="O179" s="4"/>
      <c r="P179" s="4"/>
      <c r="Q179" s="4"/>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1:46" x14ac:dyDescent="0.2">
      <c r="A180" s="1"/>
      <c r="B180" s="1"/>
      <c r="C180" s="1"/>
      <c r="D180" s="1"/>
      <c r="E180" s="1"/>
      <c r="F180" s="1"/>
      <c r="G180" s="1"/>
      <c r="H180" s="1"/>
      <c r="I180" s="1"/>
      <c r="J180" s="1"/>
      <c r="K180" s="4"/>
      <c r="M180" s="1"/>
      <c r="N180" s="4"/>
      <c r="O180" s="4"/>
      <c r="P180" s="4"/>
      <c r="Q180" s="4"/>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1:46" x14ac:dyDescent="0.2">
      <c r="K181" s="4"/>
      <c r="M181" s="1"/>
      <c r="N181" s="4"/>
      <c r="O181" s="4"/>
      <c r="P181" s="4"/>
      <c r="Q181" s="4"/>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spans="1:46" x14ac:dyDescent="0.2">
      <c r="A182" s="1"/>
      <c r="B182" s="1"/>
      <c r="C182" s="1"/>
      <c r="D182" s="1"/>
      <c r="E182" s="1"/>
      <c r="F182" s="1"/>
      <c r="G182" s="1"/>
      <c r="H182" s="1"/>
      <c r="I182" s="1"/>
      <c r="J182" s="1"/>
      <c r="K182" s="4"/>
      <c r="M182" s="1"/>
      <c r="N182" s="4"/>
      <c r="O182" s="4"/>
      <c r="P182" s="4"/>
      <c r="Q182" s="4"/>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spans="1:46" x14ac:dyDescent="0.2">
      <c r="K183" s="4"/>
      <c r="M183" s="1"/>
      <c r="N183" s="4"/>
      <c r="O183" s="4"/>
      <c r="P183" s="4"/>
      <c r="Q183" s="4"/>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row r="184" spans="1:46" x14ac:dyDescent="0.2">
      <c r="A184" s="1"/>
      <c r="B184" s="1"/>
      <c r="C184" s="1"/>
      <c r="D184" s="1"/>
      <c r="E184" s="1"/>
      <c r="F184" s="1"/>
      <c r="G184" s="1"/>
      <c r="H184" s="1"/>
      <c r="I184" s="1"/>
      <c r="J184" s="1"/>
      <c r="K184" s="4"/>
      <c r="M184" s="1"/>
      <c r="N184" s="4"/>
      <c r="O184" s="4"/>
      <c r="P184" s="4"/>
      <c r="Q184" s="4"/>
      <c r="R184" s="4"/>
      <c r="S184" s="2"/>
      <c r="T184" s="2"/>
      <c r="U184" s="2"/>
      <c r="V184" s="2"/>
      <c r="W184" s="2"/>
      <c r="X184" s="2"/>
      <c r="Y184" s="2"/>
      <c r="Z184" s="1"/>
      <c r="AA184" s="1"/>
      <c r="AB184" s="1"/>
      <c r="AC184" s="1"/>
      <c r="AR184" s="2"/>
    </row>
    <row r="185" spans="1:46" x14ac:dyDescent="0.2">
      <c r="M185" s="1"/>
      <c r="N185" s="4"/>
      <c r="O185" s="4"/>
      <c r="P185" s="4"/>
      <c r="Q185" s="4"/>
      <c r="R185" s="4"/>
      <c r="S185" s="2"/>
      <c r="T185" s="2"/>
      <c r="U185" s="2"/>
      <c r="V185" s="2"/>
      <c r="W185" s="2"/>
      <c r="X185" s="2"/>
      <c r="AD185" s="1"/>
      <c r="AE185" s="1"/>
      <c r="AF185" s="1"/>
      <c r="AR185" s="2"/>
    </row>
    <row r="186" spans="1:46" x14ac:dyDescent="0.2">
      <c r="A186" s="1"/>
      <c r="B186" s="1"/>
      <c r="C186" s="1"/>
      <c r="D186" s="1"/>
      <c r="E186" s="1"/>
      <c r="F186" s="1"/>
      <c r="G186" s="1"/>
      <c r="H186" s="1"/>
      <c r="I186" s="1"/>
      <c r="J186" s="1"/>
      <c r="K186" s="1"/>
      <c r="L186" s="1"/>
      <c r="M186" s="1"/>
      <c r="N186" s="4"/>
      <c r="O186" s="4"/>
      <c r="P186" s="4"/>
      <c r="Q186" s="4"/>
      <c r="R186" s="4"/>
      <c r="S186" s="2"/>
      <c r="T186" s="2"/>
      <c r="U186" s="2"/>
      <c r="V186" s="2"/>
      <c r="W186" s="2"/>
      <c r="X186" s="2"/>
      <c r="Y186" s="1"/>
      <c r="Z186" s="1"/>
      <c r="AA186" s="1"/>
      <c r="AB186" s="1"/>
      <c r="AC186" s="1"/>
    </row>
    <row r="187" spans="1:46" x14ac:dyDescent="0.2">
      <c r="M187" s="1"/>
      <c r="N187" s="4"/>
      <c r="O187" s="4"/>
      <c r="P187" s="4"/>
      <c r="Q187" s="4"/>
      <c r="R187" s="4"/>
      <c r="S187" s="2"/>
      <c r="T187" s="2"/>
      <c r="U187" s="2"/>
      <c r="V187" s="2"/>
      <c r="W187" s="2"/>
      <c r="X187" s="2"/>
      <c r="AD187" s="1"/>
      <c r="AE187" s="1"/>
      <c r="AF187" s="1"/>
    </row>
    <row r="188" spans="1:46" x14ac:dyDescent="0.2">
      <c r="A188" s="1"/>
      <c r="B188" s="1"/>
      <c r="C188" s="1"/>
      <c r="D188" s="1"/>
      <c r="E188" s="1"/>
      <c r="F188" s="1"/>
      <c r="G188" s="1"/>
      <c r="H188" s="1"/>
      <c r="I188" s="1"/>
      <c r="J188" s="1"/>
      <c r="K188" s="1"/>
      <c r="L188" s="1"/>
      <c r="M188" s="1"/>
      <c r="N188" s="4"/>
      <c r="O188" s="4"/>
      <c r="P188" s="4"/>
      <c r="Q188" s="4"/>
      <c r="R188" s="4"/>
      <c r="S188" s="1"/>
      <c r="T188" s="1"/>
      <c r="U188" s="2"/>
      <c r="V188" s="2"/>
      <c r="W188" s="1"/>
      <c r="X188" s="1"/>
      <c r="Y188" s="1"/>
      <c r="Z188" s="1"/>
      <c r="AA188" s="1"/>
      <c r="AB188" s="1"/>
      <c r="AC188" s="1"/>
    </row>
    <row r="189" spans="1:46" x14ac:dyDescent="0.2">
      <c r="N189" s="4"/>
      <c r="O189" s="4"/>
      <c r="P189" s="4"/>
      <c r="Q189" s="4"/>
      <c r="R189" s="4"/>
      <c r="U189" s="2"/>
      <c r="V189" s="2"/>
    </row>
    <row r="190" spans="1:46" x14ac:dyDescent="0.2">
      <c r="A190" s="1"/>
      <c r="B190" s="1"/>
      <c r="C190" s="1"/>
      <c r="D190" s="1"/>
      <c r="E190" s="1"/>
      <c r="F190" s="1"/>
      <c r="G190" s="1"/>
      <c r="H190" s="1"/>
      <c r="I190" s="1"/>
      <c r="J190" s="1"/>
      <c r="K190" s="1"/>
      <c r="L190" s="1"/>
      <c r="M190" s="1"/>
      <c r="N190" s="4"/>
      <c r="O190" s="4"/>
      <c r="P190" s="4"/>
      <c r="Q190" s="4"/>
      <c r="R190" s="4"/>
      <c r="S190" s="1"/>
      <c r="T190" s="1"/>
      <c r="U190" s="2"/>
      <c r="V190" s="2"/>
      <c r="W190" s="1"/>
      <c r="X190" s="1"/>
      <c r="Y190" s="1"/>
      <c r="Z190" s="1"/>
      <c r="AA190" s="1"/>
      <c r="AB190" s="1"/>
      <c r="AC190" s="1"/>
    </row>
    <row r="191" spans="1:46" x14ac:dyDescent="0.2">
      <c r="N191" s="4"/>
      <c r="O191" s="4"/>
      <c r="P191" s="4"/>
      <c r="Q191" s="4"/>
      <c r="R191" s="4"/>
      <c r="U191" s="2"/>
      <c r="V191" s="2"/>
    </row>
    <row r="192" spans="1:46" x14ac:dyDescent="0.2">
      <c r="A192" s="1"/>
      <c r="B192" s="1"/>
      <c r="C192" s="1"/>
      <c r="D192" s="1"/>
      <c r="E192" s="1"/>
      <c r="F192" s="1"/>
      <c r="G192" s="1"/>
      <c r="H192" s="1"/>
      <c r="I192" s="1"/>
      <c r="J192" s="1"/>
      <c r="K192" s="1"/>
      <c r="L192" s="1"/>
      <c r="M192" s="1"/>
      <c r="N192" s="4"/>
      <c r="O192" s="4"/>
      <c r="P192" s="4"/>
      <c r="Q192" s="4"/>
      <c r="R192" s="4"/>
      <c r="S192" s="1"/>
      <c r="T192" s="1"/>
      <c r="U192" s="2"/>
      <c r="V192" s="2"/>
      <c r="W192" s="1"/>
      <c r="X192" s="1"/>
      <c r="Y192" s="1"/>
      <c r="Z192" s="1"/>
      <c r="AA192" s="1"/>
      <c r="AB192" s="1"/>
      <c r="AC192" s="1"/>
    </row>
    <row r="193" spans="1:29" x14ac:dyDescent="0.2">
      <c r="N193" s="4"/>
      <c r="O193" s="4"/>
      <c r="P193" s="4"/>
      <c r="Q193" s="4"/>
      <c r="R193" s="4"/>
      <c r="U193" s="2"/>
      <c r="V193" s="2"/>
    </row>
    <row r="194" spans="1:29" x14ac:dyDescent="0.2">
      <c r="A194" s="1"/>
      <c r="B194" s="1"/>
      <c r="C194" s="1"/>
      <c r="D194" s="1"/>
      <c r="E194" s="1"/>
      <c r="F194" s="1"/>
      <c r="G194" s="1"/>
      <c r="H194" s="1"/>
      <c r="I194" s="1"/>
      <c r="J194" s="1"/>
      <c r="K194" s="1"/>
      <c r="L194" s="1"/>
      <c r="M194" s="1"/>
      <c r="N194" s="4"/>
      <c r="O194" s="4"/>
      <c r="P194" s="4"/>
      <c r="Q194" s="4"/>
      <c r="R194" s="4"/>
      <c r="S194" s="1"/>
      <c r="T194" s="1"/>
      <c r="U194" s="2"/>
      <c r="V194" s="2"/>
      <c r="W194" s="1"/>
      <c r="X194" s="1"/>
      <c r="Y194" s="1"/>
      <c r="Z194" s="1"/>
      <c r="AA194" s="1"/>
      <c r="AB194" s="1"/>
      <c r="AC194" s="1"/>
    </row>
    <row r="195" spans="1:29" x14ac:dyDescent="0.2">
      <c r="N195" s="4"/>
      <c r="O195" s="4"/>
      <c r="P195" s="4"/>
      <c r="Q195" s="4"/>
      <c r="R195" s="4"/>
      <c r="U195" s="2"/>
      <c r="V195" s="2"/>
    </row>
    <row r="196" spans="1:29" x14ac:dyDescent="0.2">
      <c r="A196" s="1"/>
      <c r="B196" s="1"/>
      <c r="C196" s="1"/>
      <c r="D196" s="1"/>
      <c r="E196" s="1"/>
      <c r="F196" s="1"/>
      <c r="G196" s="1"/>
      <c r="H196" s="1"/>
      <c r="I196" s="1"/>
      <c r="J196" s="1"/>
      <c r="K196" s="1"/>
      <c r="L196" s="1"/>
      <c r="M196" s="1"/>
      <c r="N196" s="4"/>
      <c r="O196" s="4"/>
      <c r="P196" s="4"/>
      <c r="Q196" s="4"/>
      <c r="R196" s="4"/>
      <c r="S196" s="1"/>
      <c r="T196" s="1"/>
      <c r="U196" s="1"/>
      <c r="V196" s="1"/>
      <c r="W196" s="1"/>
      <c r="X196" s="1"/>
      <c r="Y196" s="1"/>
      <c r="Z196" s="1"/>
      <c r="AA196" s="1"/>
      <c r="AB196" s="1"/>
      <c r="AC196" s="1"/>
    </row>
    <row r="198" spans="1:29"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200" spans="1:29"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2" spans="1:29"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4" spans="1:29"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6" spans="1:29"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8" spans="1:29"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10" spans="1:29"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2" spans="1:29"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4" spans="1:29"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6" spans="1:29"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8" spans="1:29"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20" spans="1:29"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2" spans="1:29"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4" spans="1:29"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6" spans="1:29"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8" spans="1:29"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30" spans="1:29"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2" spans="1:29"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4" spans="1:29"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6" spans="1:29"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8" spans="1:29"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40" spans="1:29"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2" spans="1:29"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4" spans="1:29"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6" spans="1:29"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8" spans="1:29"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50" spans="1:29"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2" spans="1:29"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4" spans="1:29"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6" spans="1:29"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8" spans="1:29"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60" spans="1:29"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2" spans="1:29"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4" spans="1:29"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6" spans="1:29"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8" spans="1:29"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70" spans="1:29"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2" spans="1:29"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4" spans="1:29"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6" spans="1:29"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8" spans="1:29"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80" spans="1:29"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2" spans="1:29"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4" spans="1:29"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6" spans="1:29"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8" spans="1:29"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90" spans="1:29"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2" spans="1:29"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4" spans="1:29"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6" spans="1:29"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8" spans="1:29"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300" spans="1:29"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2" spans="1:29"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4" spans="1:29"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6" spans="1:29"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8" spans="1:29"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10" spans="1:29"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2" spans="1:29"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4" spans="1:29"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6" spans="1:29"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8" spans="1:29"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20" spans="1:29"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2" spans="1:29"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4" spans="1:29"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6" spans="1:29"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8" spans="1:29"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30" spans="1:29"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2" spans="1:29"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4" spans="1:29"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6" spans="1:29"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8" spans="1:29"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40" spans="1:29"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2" spans="1:29"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4" spans="1:29"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6" spans="1:29"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8" spans="1:29"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50" spans="1:29"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2" spans="1:29"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4" spans="1:29"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6" spans="1:29"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8" spans="1:29"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60" spans="1:29"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2" spans="1:29"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4" spans="1:29"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6" spans="1:29"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8" spans="1:29"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70" spans="1:29"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2" spans="1:29"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4" spans="1:29"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6" spans="1:29"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8" spans="1:29"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80" spans="1:29"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2" spans="1:29"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4" spans="1:29"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6" spans="1:29"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8" spans="1:29"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90" spans="1:29"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2" spans="1:29"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4" spans="1:29"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6" spans="1:29"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8" spans="1:29"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400" spans="1:29"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2" spans="1:29"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4" spans="1:29"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6" spans="1:29"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8" spans="1:29"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10" spans="1:29"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2" spans="1:29"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4" spans="1:29"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6" spans="1:29"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8" spans="1:29"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20" spans="1:29"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2" spans="1:29"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4" spans="1:29"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6" spans="1:29"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8" spans="1:29"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30" spans="1:29"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2" spans="1:29"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4" spans="1:29"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6" spans="1:29"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8" spans="1:29"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40" spans="1:29"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2" spans="1:29"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4" spans="1:29"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6" spans="1:29"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8" spans="1:29"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50" spans="1:29"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2" spans="1:29"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4" spans="1:29"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6" spans="1:29"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8" spans="1:29"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60" spans="1:29"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2" spans="1:29"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4" spans="1:29"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6" spans="1:29"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8" spans="1:29"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70" spans="1:29"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2" spans="1:29"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4" spans="1:29"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6" spans="1:29"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8" spans="1:29"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80" spans="1:29"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2" spans="1:29"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4" spans="1:29"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6" spans="1:29"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8" spans="1:29"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90" spans="1:29"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2" spans="1:29"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4" spans="1:29"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6" spans="1:29"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8" spans="1:29"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500" spans="1:29"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2" spans="1:29"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4" spans="1:29"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6" spans="1:29"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8" spans="1:29"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10" spans="1:29"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2" spans="1:29"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4" spans="1:29"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6" spans="1:29"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8" spans="1:29"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20" spans="1:29"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2" spans="1:29"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4" spans="1:29"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6" spans="1:29"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8" spans="1:29"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30" spans="1:29"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2" spans="1:29"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4" spans="1:29"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6" spans="1:29"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8" spans="1:29"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40" spans="1:29"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2" spans="1:29"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4" spans="1:29"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6" spans="1:29"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8" spans="1:29"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50" spans="1:29"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2" spans="1:29"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4" spans="1:29"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6" spans="1:29"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8" spans="1:29"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60" spans="1:29"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2" spans="1:29"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4" spans="1:29"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6" spans="1:29"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8" spans="1:29"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70" spans="1:29"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2" spans="1:29"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4" spans="1:29"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6" spans="1:29"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8" spans="1:29"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80" spans="1:29"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2" spans="1:29"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4" spans="1:29"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6" spans="1:29"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8" spans="1:29"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90" spans="1:29"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2" spans="1:29"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4" spans="1:29"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6" spans="1:29"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8" spans="1:29"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600" spans="1:29"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2" spans="1:29"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4" spans="1:29"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6" spans="1:29"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8" spans="1:29"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10" spans="1:29"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2" spans="1:29"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4" spans="1:29"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6" spans="1:29"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8" spans="1:29"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20" spans="1:29"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2" spans="1:29"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4" spans="1:29"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6" spans="1:29"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8" spans="1:29"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30" spans="1:29"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2" spans="1:29"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4" spans="1:29"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6" spans="1:29"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sheetData>
  <mergeCells count="9">
    <mergeCell ref="A106:A115"/>
    <mergeCell ref="A1:AD2"/>
    <mergeCell ref="A85:A105"/>
    <mergeCell ref="A3:B3"/>
    <mergeCell ref="A4:A32"/>
    <mergeCell ref="A33:A44"/>
    <mergeCell ref="A45:A67"/>
    <mergeCell ref="A68:A75"/>
    <mergeCell ref="A76:A84"/>
  </mergeCells>
  <pageMargins left="0.70866141732283472" right="0.70866141732283472" top="0.74803149606299213" bottom="0.74803149606299213" header="0.31496062992125984" footer="0.31496062992125984"/>
  <pageSetup paperSize="8" scale="5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B19_agrarumweltindikatoren_und_kennzahlen_auf_nationaler_ebene_datenreihe_d"/>
    <f:field ref="objsubject" par="" edit="true" text=""/>
    <f:field ref="objcreatedby" par="" text="Bühlmann, Monique, BLW"/>
    <f:field ref="objcreatedat" par="" text="26.12.2018 20:54:50"/>
    <f:field ref="objchangedby" par="" text="Bühlmann, Monique, BLW"/>
    <f:field ref="objmodifiedat" par="" text="26.12.2018 20:55:15"/>
    <f:field ref="doc_FSCFOLIO_1_1001_FieldDocumentNumber" par="" text=""/>
    <f:field ref="doc_FSCFOLIO_1_1001_FieldSubject" par="" edit="true" text=""/>
    <f:field ref="FSCFOLIO_1_1001_FieldCurrentUser" par="" text="BLW Jérôme Frei"/>
    <f:field ref="CCAPRECONFIG_15_1001_Objektname" par="" edit="true" text="AB19_agrarumweltindikatoren_und_kennzahlen_auf_nationaler_ebene_datenreihe_d"/>
    <f:field ref="CHPRECONFIG_1_1001_Objektname" par="" edit="true" text="AB19_agrarumweltindikatoren_und_kennzahlen_auf_nationaler_ebene_datenreihe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Courrier B"/>
    <f:field ref="CCAPRECONFIG_15_1001_Fax" par="" text=""/>
  </f:record>
  <f:display par="" text="...">
    <f:field ref="CHPRECONFIG_1_1001_Objektname" text="Classe d'objets"/>
    <f:field ref="objcreatedat" text="Créé le/à"/>
    <f:field ref="objcreatedby" text="Créé par"/>
    <f:field ref="objmodifiedat" text="Dernière modification le/à"/>
    <f:field ref="objchangedby" text="Dernière modification par"/>
    <f:field ref="objname" text="Nom"/>
    <f:field ref="CCAPRECONFIG_15_1001_Objektname" text="Nom d'objet"/>
    <f:field ref="objsubject" text="Sujet (un)"/>
    <f:field ref="FSCFOLIO_1_1001_FieldCurrentUser" text="Utilisateur actuel"/>
  </f:display>
  <f:display par="" text="Publipostage">
    <f:field ref="doc_FSCFOLIO_1_1001_FieldDocumentNumber" text="Numéro de document"/>
    <f:field ref="doc_FSCFOLIO_1_1001_FieldSubject" text="Objet"/>
  </f:display>
  <f:display par="" text="Serialcontext &gt; Destinataires">
    <f:field ref="CHPRECONFIG_1_1001_EMailAdresse" text="Adresse e-mail"/>
    <f:field ref="CCAPRECONFIG_15_1001_Fax" text="Fax"/>
    <f:field ref="CHPRECONFIG_1_1001_Anrede" text="Formule d'appel"/>
    <f:field ref="CHPRECONFIG_1_1001_Ort" text="Localité"/>
    <f:field ref="CHPRECONFIG_1_1001_Nachname" text="Nom"/>
    <f:field ref="CHPRECONFIG_1_1001_Postleitzahl" text="NPA"/>
    <f:field ref="CHPRECONFIG_1_1001_Vorname" text="Prénom"/>
    <f:field ref="CCAPRECONFIG_15_1001_Abschriftsbemerkung" text="Remarque de l'expéditeur"/>
    <f:field ref="CHPRECONFIG_1_1001_Strasse" text="Rue"/>
    <f:field ref="CHPRECONFIG_1_1001_Titel" text="Titre"/>
    <f:field ref="CCAPRECONFIG_15_1001_Versandart" text="Type d'envoi"/>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AUM National</vt:lpstr>
    </vt:vector>
  </TitlesOfParts>
  <Company>EVD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Jérôme Frei</dc:creator>
  <cp:lastModifiedBy>Badertscher Ruth BLW</cp:lastModifiedBy>
  <cp:lastPrinted>2017-08-28T06:53:46Z</cp:lastPrinted>
  <dcterms:created xsi:type="dcterms:W3CDTF">2015-01-27T09:36:58Z</dcterms:created>
  <dcterms:modified xsi:type="dcterms:W3CDTF">2022-10-03T14:36:21Z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2018-12-26T20:54:50</vt:lpwstr>
  </property>
  <property fmtid="{D5CDD505-2E9C-101B-9397-08002B2CF9AE}" pid="6" name="FSC#EVDCFG@15.1400:ResponsibleBureau_DE">
    <vt:lpwstr>Bundesamt für Landwirtschaft BLW</vt:lpwstr>
  </property>
  <property fmtid="{D5CDD505-2E9C-101B-9397-08002B2CF9AE}" pid="7" name="FSC#EVDCFG@15.1400:ResponsibleBureau_EN">
    <vt:lpwstr>Federal Office for Agriculture FOAG</vt:lpwstr>
  </property>
  <property fmtid="{D5CDD505-2E9C-101B-9397-08002B2CF9AE}" pid="8" name="FSC#EVDCFG@15.1400:ResponsibleBureau_FR">
    <vt:lpwstr>Office fédéral de l'agriculture OFAG</vt:lpwstr>
  </property>
  <property fmtid="{D5CDD505-2E9C-101B-9397-08002B2CF9AE}" pid="9" name="FSC#EVDCFG@15.1400:ResponsibleBureau_IT">
    <vt:lpwstr>Ufficio federale dell'agricoltura UFAG</vt:lpwstr>
  </property>
  <property fmtid="{D5CDD505-2E9C-101B-9397-08002B2CF9AE}" pid="10" name="FSC#EVDCFG@15.1400:UserInChargeUserTitle">
    <vt:lpwstr/>
  </property>
  <property fmtid="{D5CDD505-2E9C-101B-9397-08002B2CF9AE}" pid="11" name="FSC#EVDCFG@15.1400:UserInChargeUserName">
    <vt:lpwstr>Bühlmann</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BLW</vt:lpwstr>
  </property>
  <property fmtid="{D5CDD505-2E9C-101B-9397-08002B2CF9AE}" pid="18" name="FSC#EVDCFG@15.1400:Address">
    <vt:lpwstr/>
  </property>
  <property fmtid="{D5CDD505-2E9C-101B-9397-08002B2CF9AE}" pid="19" name="FSC#EVDCFG@15.1400:PositionNumber">
    <vt:lpwstr/>
  </property>
  <property fmtid="{D5CDD505-2E9C-101B-9397-08002B2CF9AE}" pid="20" name="FSC#EVDCFG@15.1400:Dossierref">
    <vt:lpwstr>032.1-00006</vt:lpwstr>
  </property>
  <property fmtid="{D5CDD505-2E9C-101B-9397-08002B2CF9AE}" pid="21" name="FSC#EVDCFG@15.1400:FileRespEmail">
    <vt:lpwstr>monique.buehlmann@blw.admin.ch</vt:lpwstr>
  </property>
  <property fmtid="{D5CDD505-2E9C-101B-9397-08002B2CF9AE}" pid="22" name="FSC#EVDCFG@15.1400:FileRespFax">
    <vt:lpwstr>+41 58 462 26 34</vt:lpwstr>
  </property>
  <property fmtid="{D5CDD505-2E9C-101B-9397-08002B2CF9AE}" pid="23" name="FSC#EVDCFG@15.1400:FileRespHome">
    <vt:lpwstr>Bern</vt:lpwstr>
  </property>
  <property fmtid="{D5CDD505-2E9C-101B-9397-08002B2CF9AE}" pid="24" name="FSC#EVDCFG@15.1400:FileResponsible">
    <vt:lpwstr>Monique Bühlmann</vt:lpwstr>
  </property>
  <property fmtid="{D5CDD505-2E9C-101B-9397-08002B2CF9AE}" pid="25" name="FSC#EVDCFG@15.1400:UserInCharge">
    <vt:lpwstr/>
  </property>
  <property fmtid="{D5CDD505-2E9C-101B-9397-08002B2CF9AE}" pid="26" name="FSC#EVDCFG@15.1400:FileRespOrg">
    <vt:lpwstr>Kommunikation und Sprachdienste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bln</vt:lpwstr>
  </property>
  <property fmtid="{D5CDD505-2E9C-101B-9397-08002B2CF9AE}" pid="31" name="FSC#EVDCFG@15.1400:FileRespStreet">
    <vt:lpwstr>Schwarzenburgstrasse 165</vt:lpwstr>
  </property>
  <property fmtid="{D5CDD505-2E9C-101B-9397-08002B2CF9AE}" pid="32" name="FSC#EVDCFG@15.1400:FileRespTel">
    <vt:lpwstr>+41 58 462 59 38</vt:lpwstr>
  </property>
  <property fmtid="{D5CDD505-2E9C-101B-9397-08002B2CF9AE}" pid="33" name="FSC#EVDCFG@15.1400:FileRespZipCode">
    <vt:lpwstr>3003</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AB19_agrarumweltindikatoren_und_kennzahlen_auf_nationaler_ebene_datenreihe_d</vt:lpwstr>
  </property>
  <property fmtid="{D5CDD505-2E9C-101B-9397-08002B2CF9AE}" pid="47" name="FSC#EVDCFG@15.1400:UserFunction">
    <vt:lpwstr>Sekretariat - DBPRR / BLW</vt:lpwstr>
  </property>
  <property fmtid="{D5CDD505-2E9C-101B-9397-08002B2CF9AE}" pid="48" name="FSC#EVDCFG@15.1400:SalutationEnglish">
    <vt:lpwstr>Communication Unit</vt:lpwstr>
  </property>
  <property fmtid="{D5CDD505-2E9C-101B-9397-08002B2CF9AE}" pid="49" name="FSC#EVDCFG@15.1400:SalutationFrench">
    <vt:lpwstr>Secteur Communication</vt:lpwstr>
  </property>
  <property fmtid="{D5CDD505-2E9C-101B-9397-08002B2CF9AE}" pid="50" name="FSC#EVDCFG@15.1400:SalutationGerman">
    <vt:lpwstr>Fachbereich Kommunikation und Sprachdienste</vt:lpwstr>
  </property>
  <property fmtid="{D5CDD505-2E9C-101B-9397-08002B2CF9AE}" pid="51" name="FSC#EVDCFG@15.1400:SalutationItalian">
    <vt:lpwstr>Settore Comunicazione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FBKSD / BLW</vt:lpwstr>
  </property>
  <property fmtid="{D5CDD505-2E9C-101B-9397-08002B2CF9AE}" pid="57" name="FSC#EVDCFG@15.1400:ResponsibleEditorFirstname">
    <vt:lpwstr>Monique</vt:lpwstr>
  </property>
  <property fmtid="{D5CDD505-2E9C-101B-9397-08002B2CF9AE}" pid="58" name="FSC#EVDCFG@15.1400:ResponsibleEditorSurname">
    <vt:lpwstr>Bühlmann</vt:lpwstr>
  </property>
  <property fmtid="{D5CDD505-2E9C-101B-9397-08002B2CF9AE}" pid="59" name="FSC#EVDCFG@15.1400:GroupTitle">
    <vt:lpwstr>Kommunikation und Sprachdienste</vt:lpwstr>
  </property>
  <property fmtid="{D5CDD505-2E9C-101B-9397-08002B2CF9AE}" pid="60" name="FSC#COOELAK@1.1001:Subject">
    <vt:lpwstr/>
  </property>
  <property fmtid="{D5CDD505-2E9C-101B-9397-08002B2CF9AE}" pid="61" name="FSC#COOELAK@1.1001:FileReference">
    <vt:lpwstr>032.1-00006</vt:lpwstr>
  </property>
  <property fmtid="{D5CDD505-2E9C-101B-9397-08002B2CF9AE}" pid="62" name="FSC#COOELAK@1.1001:FileRefYear">
    <vt:lpwstr>2019</vt:lpwstr>
  </property>
  <property fmtid="{D5CDD505-2E9C-101B-9397-08002B2CF9AE}" pid="63" name="FSC#COOELAK@1.1001:FileRefOrdinal">
    <vt:lpwstr>6</vt:lpwstr>
  </property>
  <property fmtid="{D5CDD505-2E9C-101B-9397-08002B2CF9AE}" pid="64" name="FSC#COOELAK@1.1001:FileRefOU">
    <vt:lpwstr>SGV / BLW</vt:lpwstr>
  </property>
  <property fmtid="{D5CDD505-2E9C-101B-9397-08002B2CF9AE}" pid="65" name="FSC#COOELAK@1.1001:Organization">
    <vt:lpwstr/>
  </property>
  <property fmtid="{D5CDD505-2E9C-101B-9397-08002B2CF9AE}" pid="66" name="FSC#COOELAK@1.1001:Owner">
    <vt:lpwstr>Bühlmann Monique, BLW</vt:lpwstr>
  </property>
  <property fmtid="{D5CDD505-2E9C-101B-9397-08002B2CF9AE}" pid="67" name="FSC#COOELAK@1.1001:OwnerExtension">
    <vt:lpwstr>+41 58 462 59 38</vt:lpwstr>
  </property>
  <property fmtid="{D5CDD505-2E9C-101B-9397-08002B2CF9AE}" pid="68" name="FSC#COOELAK@1.1001:OwnerFaxExtension">
    <vt:lpwstr>+41 58 462 26 34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Unité de direction Politique, droit et ressources internes (DBPRR / BLW)</vt:lpwstr>
  </property>
  <property fmtid="{D5CDD505-2E9C-101B-9397-08002B2CF9AE}" pid="74" name="FSC#COOELAK@1.1001:CreatedAt">
    <vt:lpwstr>26.12.2018</vt:lpwstr>
  </property>
  <property fmtid="{D5CDD505-2E9C-101B-9397-08002B2CF9AE}" pid="75" name="FSC#COOELAK@1.1001:OU">
    <vt:lpwstr>Kommunikation und Sprachdienste (FBKSD / BLW)</vt:lpwstr>
  </property>
  <property fmtid="{D5CDD505-2E9C-101B-9397-08002B2CF9AE}" pid="76" name="FSC#COOELAK@1.1001:Priority">
    <vt:lpwstr> ()</vt:lpwstr>
  </property>
  <property fmtid="{D5CDD505-2E9C-101B-9397-08002B2CF9AE}" pid="77" name="FSC#COOELAK@1.1001:ObjBarCode">
    <vt:lpwstr>*COO.2101.101.2.1382179*</vt:lpwstr>
  </property>
  <property fmtid="{D5CDD505-2E9C-101B-9397-08002B2CF9AE}" pid="78" name="FSC#COOELAK@1.1001:RefBarCode">
    <vt:lpwstr>*COO.2101.101.7.1382159*</vt:lpwstr>
  </property>
  <property fmtid="{D5CDD505-2E9C-101B-9397-08002B2CF9AE}" pid="79" name="FSC#COOELAK@1.1001:FileRefBarCode">
    <vt:lpwstr>*032.1-00006*</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Bühlmann Monique, BLW</vt:lpwstr>
  </property>
  <property fmtid="{D5CDD505-2E9C-101B-9397-08002B2CF9AE}" pid="84" name="FSC#COOELAK@1.1001:ProcessResponsiblePhone">
    <vt:lpwstr>+41 58 462 59 38</vt:lpwstr>
  </property>
  <property fmtid="{D5CDD505-2E9C-101B-9397-08002B2CF9AE}" pid="85" name="FSC#COOELAK@1.1001:ProcessResponsibleMail">
    <vt:lpwstr>monique.buehlmann@blw.admin.ch</vt:lpwstr>
  </property>
  <property fmtid="{D5CDD505-2E9C-101B-9397-08002B2CF9AE}" pid="86" name="FSC#COOELAK@1.1001:ProcessResponsibleFax">
    <vt:lpwstr>+41 58 462 26 34</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032.1</vt:lpwstr>
  </property>
  <property fmtid="{D5CDD505-2E9C-101B-9397-08002B2CF9AE}" pid="93" name="FSC#COOELAK@1.1001:CurrentUserRolePos">
    <vt:lpwstr>Spécialiste</vt:lpwstr>
  </property>
  <property fmtid="{D5CDD505-2E9C-101B-9397-08002B2CF9AE}" pid="94" name="FSC#COOELAK@1.1001:CurrentUserEmail">
    <vt:lpwstr>jerome.frei@blw.admin.ch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BLW Monique Bühlmann</vt:lpwstr>
  </property>
  <property fmtid="{D5CDD505-2E9C-101B-9397-08002B2CF9AE}" pid="102" name="FSC#ATSTATECFG@1.1001:AgentPhone">
    <vt:lpwstr>+41 58 462 59 38</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032.1-00006/00006/00001/00001</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CAPRECONFIG@15.1001:AddrAnrede">
    <vt:lpwstr/>
  </property>
  <property fmtid="{D5CDD505-2E9C-101B-9397-08002B2CF9AE}" pid="124" name="FSC#CCAPRECONFIG@15.1001:AddrTitel">
    <vt:lpwstr/>
  </property>
  <property fmtid="{D5CDD505-2E9C-101B-9397-08002B2CF9AE}" pid="125" name="FSC#CCAPRECONFIG@15.1001:AddrNachgestellter_Titel">
    <vt:lpwstr/>
  </property>
  <property fmtid="{D5CDD505-2E9C-101B-9397-08002B2CF9AE}" pid="126" name="FSC#CCAPRECONFIG@15.1001:AddrVorname">
    <vt:lpwstr/>
  </property>
  <property fmtid="{D5CDD505-2E9C-101B-9397-08002B2CF9AE}" pid="127" name="FSC#CCAPRECONFIG@15.1001:AddrNachname">
    <vt:lpwstr/>
  </property>
  <property fmtid="{D5CDD505-2E9C-101B-9397-08002B2CF9AE}" pid="128" name="FSC#CCAPRECONFIG@15.1001:AddrzH">
    <vt:lpwstr/>
  </property>
  <property fmtid="{D5CDD505-2E9C-101B-9397-08002B2CF9AE}" pid="129" name="FSC#CCAPRECONFIG@15.1001:AddrGeschlecht">
    <vt:lpwstr/>
  </property>
  <property fmtid="{D5CDD505-2E9C-101B-9397-08002B2CF9AE}" pid="130" name="FSC#CCAPRECONFIG@15.1001:AddrStrasse">
    <vt:lpwstr/>
  </property>
  <property fmtid="{D5CDD505-2E9C-101B-9397-08002B2CF9AE}" pid="131" name="FSC#CCAPRECONFIG@15.1001:AddrHausnummer">
    <vt:lpwstr/>
  </property>
  <property fmtid="{D5CDD505-2E9C-101B-9397-08002B2CF9AE}" pid="132" name="FSC#CCAPRECONFIG@15.1001:AddrStiege">
    <vt:lpwstr/>
  </property>
  <property fmtid="{D5CDD505-2E9C-101B-9397-08002B2CF9AE}" pid="133" name="FSC#CCAPRECONFIG@15.1001:AddrTuer">
    <vt:lpwstr/>
  </property>
  <property fmtid="{D5CDD505-2E9C-101B-9397-08002B2CF9AE}" pid="134" name="FSC#CCAPRECONFIG@15.1001:AddrPostfach">
    <vt:lpwstr/>
  </property>
  <property fmtid="{D5CDD505-2E9C-101B-9397-08002B2CF9AE}" pid="135" name="FSC#CCAPRECONFIG@15.1001:AddrPostleitzahl">
    <vt:lpwstr/>
  </property>
  <property fmtid="{D5CDD505-2E9C-101B-9397-08002B2CF9AE}" pid="136" name="FSC#CCAPRECONFIG@15.1001:AddrOrt">
    <vt:lpwstr/>
  </property>
  <property fmtid="{D5CDD505-2E9C-101B-9397-08002B2CF9AE}" pid="137" name="FSC#CCAPRECONFIG@15.1001:AddrLand">
    <vt:lpwstr/>
  </property>
  <property fmtid="{D5CDD505-2E9C-101B-9397-08002B2CF9AE}" pid="138" name="FSC#CCAPRECONFIG@15.1001:AddrEmail">
    <vt:lpwstr/>
  </property>
  <property fmtid="{D5CDD505-2E9C-101B-9397-08002B2CF9AE}" pid="139" name="FSC#CCAPRECONFIG@15.1001:AddrAdresse">
    <vt:lpwstr/>
  </property>
  <property fmtid="{D5CDD505-2E9C-101B-9397-08002B2CF9AE}" pid="140" name="FSC#CCAPRECONFIG@15.1001:AddrFax">
    <vt:lpwstr/>
  </property>
  <property fmtid="{D5CDD505-2E9C-101B-9397-08002B2CF9AE}" pid="141" name="FSC#CCAPRECONFIG@15.1001:AddrOrganisationsname">
    <vt:lpwstr/>
  </property>
  <property fmtid="{D5CDD505-2E9C-101B-9397-08002B2CF9AE}" pid="142" name="FSC#CCAPRECONFIG@15.1001:AddrOrganisationskurzname">
    <vt:lpwstr/>
  </property>
  <property fmtid="{D5CDD505-2E9C-101B-9397-08002B2CF9AE}" pid="143" name="FSC#CCAPRECONFIG@15.1001:AddrAbschriftsbemerkung">
    <vt:lpwstr/>
  </property>
  <property fmtid="{D5CDD505-2E9C-101B-9397-08002B2CF9AE}" pid="144" name="FSC#CCAPRECONFIG@15.1001:AddrName_Zeile_2">
    <vt:lpwstr/>
  </property>
  <property fmtid="{D5CDD505-2E9C-101B-9397-08002B2CF9AE}" pid="145" name="FSC#CCAPRECONFIG@15.1001:AddrName_Zeile_3">
    <vt:lpwstr/>
  </property>
  <property fmtid="{D5CDD505-2E9C-101B-9397-08002B2CF9AE}" pid="146" name="FSC#CCAPRECONFIG@15.1001:AddrPostalischeAdresse">
    <vt:lpwstr/>
  </property>
  <property fmtid="{D5CDD505-2E9C-101B-9397-08002B2CF9AE}" pid="147" name="FSC#COOSYSTEM@1.1:Container">
    <vt:lpwstr>COO.2101.101.2.1382179</vt:lpwstr>
  </property>
  <property fmtid="{D5CDD505-2E9C-101B-9397-08002B2CF9AE}" pid="148" name="FSC#FSCFOLIO@1.1001:docpropproject">
    <vt:lpwstr/>
  </property>
  <property fmtid="{D5CDD505-2E9C-101B-9397-08002B2CF9AE}" pid="149" name="Microsoft.ReportingServices.InteractiveReport.Excel.SheetName">
    <vt:i4>2</vt:i4>
  </property>
</Properties>
</file>